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제출 현황표" sheetId="1" state="visible" r:id="rId1"/>
    <sheet name="부서별 집계" sheetId="2" state="visible" r:id="rId2"/>
    <sheet name="사용법" sheetId="3" state="visible" r:id="rId3"/>
  </sheets>
  <definedNames>
    <definedName name="_xlnm._FilterDatabase" localSheetId="0" hidden="1">'제출 현황표'!$A$4:$L$304</definedName>
    <definedName name="_xlnm.Print_Titles" localSheetId="0">'제출 현황표'!$4:$4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&quot;건&quot;"/>
    <numFmt numFmtId="165" formatCode="yyyy-mm-dd"/>
    <numFmt numFmtId="166" formatCode="0&quot;명&quot;"/>
  </numFmts>
  <fonts count="13">
    <font>
      <name val="Calibri"/>
      <family val="2"/>
      <color theme="1"/>
      <sz val="11"/>
      <scheme val="minor"/>
    </font>
    <font>
      <name val="맑은 고딕"/>
      <b val="1"/>
      <color rgb="00111827"/>
      <sz val="10"/>
    </font>
    <font>
      <name val="맑은 고딕"/>
      <color rgb="00111827"/>
      <sz val="10"/>
    </font>
    <font>
      <name val="맑은 고딕"/>
      <b val="1"/>
      <color rgb="00111827"/>
      <sz val="14"/>
    </font>
    <font>
      <name val="맑은 고딕"/>
      <b val="1"/>
      <color rgb="00111827"/>
      <sz val="9"/>
    </font>
    <font>
      <name val="맑은 고딕"/>
      <b val="1"/>
      <color rgb="00111827"/>
      <sz val="12"/>
    </font>
    <font>
      <name val="맑은 고딕"/>
      <b val="1"/>
      <color rgb="00B42318"/>
      <sz val="12"/>
    </font>
    <font>
      <name val="맑은 고딕"/>
      <b val="1"/>
      <color rgb="00B42318"/>
      <sz val="9"/>
    </font>
    <font>
      <name val="맑은 고딕"/>
      <b val="1"/>
      <color rgb="00B42318"/>
      <sz val="10"/>
    </font>
    <font>
      <name val="맑은 고딕"/>
      <color rgb="006B7280"/>
      <sz val="9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3F5F9"/>
      </patternFill>
    </fill>
    <fill>
      <patternFill patternType="solid">
        <fgColor rgb="00F5F7FB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/>
  </borders>
  <cellStyleXfs count="1">
    <xf numFmtId="0" fontId="0" fillId="0" borderId="0"/>
  </cellStyleXfs>
  <cellXfs count="30">
    <xf numFmtId="0" fontId="0" fillId="0" borderId="0" pivotButton="0" quotePrefix="0" xfId="0"/>
    <xf numFmtId="0" fontId="3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4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9" fontId="5" fillId="0" borderId="1" applyAlignment="1" pivotButton="0" quotePrefix="0" xfId="0">
      <alignment horizontal="center" vertical="center" wrapText="1"/>
    </xf>
    <xf numFmtId="165" fontId="2" fillId="0" borderId="1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6" fontId="8" fillId="3" borderId="1" applyAlignment="1" pivotButton="0" quotePrefix="0" xfId="0">
      <alignment horizontal="center" vertical="center" wrapText="1"/>
    </xf>
    <xf numFmtId="164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9" fillId="0" borderId="2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166" fontId="2" fillId="0" borderId="1" applyAlignment="1" pivotButton="0" quotePrefix="0" xfId="0">
      <alignment horizontal="center" vertical="center" wrapText="1"/>
    </xf>
    <xf numFmtId="9" fontId="2" fillId="0" borderId="1" applyAlignment="1" pivotButton="0" quotePrefix="0" xfId="0">
      <alignment horizontal="center" vertical="center" wrapText="1"/>
    </xf>
    <xf numFmtId="166" fontId="1" fillId="3" borderId="1" applyAlignment="1" pivotButton="0" quotePrefix="0" xfId="0">
      <alignment horizontal="center" vertical="center" wrapText="1"/>
    </xf>
    <xf numFmtId="9" fontId="1" fillId="3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name val="맑은 고딕"/>
        <color rgb="00B42318"/>
      </font>
      <fill>
        <patternFill patternType="solid">
          <fgColor rgb="00FDE8E8"/>
          <bgColor rgb="00FDE8E8"/>
        </patternFill>
      </fill>
    </dxf>
    <dxf>
      <font>
        <name val="맑은 고딕"/>
        <color rgb="009CA3AF"/>
      </font>
    </dxf>
    <dxf>
      <font>
        <name val="맑은 고딕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guide/year-end-tax-docs-tracker" TargetMode="External" Id="rId1" /><Relationship Type="http://schemas.openxmlformats.org/officeDocument/2006/relationships/hyperlink" Target="https://aiutoform.co.kr/demo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04"/>
  <sheetViews>
    <sheetView workbookViewId="0">
      <pane xSplit="2" ySplit="4" topLeftCell="C5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0" customWidth="1" min="2" max="2"/>
    <col width="12" customWidth="1" min="3" max="3"/>
    <col width="11" customWidth="1" min="4" max="4"/>
    <col width="10" customWidth="1" min="5" max="5"/>
    <col width="10" customWidth="1" min="6" max="6"/>
    <col width="8" customWidth="1" min="7" max="7"/>
    <col width="26" customWidth="1" min="8" max="8"/>
    <col width="12" customWidth="1" min="9" max="9"/>
    <col width="12" customWidth="1" min="10" max="10"/>
    <col width="10" customWidth="1" min="11" max="11"/>
    <col width="18" customWidth="1" min="12" max="12"/>
    <col hidden="1" width="6" customWidth="1" min="13" max="13"/>
  </cols>
  <sheetData>
    <row r="1" ht="30" customHeight="1">
      <c r="A1" s="1" t="inlineStr">
        <is>
          <t>연말정산 서류 제출 현황표</t>
        </is>
      </c>
      <c r="B1" s="2" t="n"/>
      <c r="C1" s="2" t="n"/>
      <c r="D1" s="3" t="inlineStr">
        <is>
          <t>전체</t>
        </is>
      </c>
      <c r="E1" s="4">
        <f>COUNTA(B5:B304)</f>
        <v/>
      </c>
      <c r="F1" s="3" t="inlineStr">
        <is>
          <t>완료</t>
        </is>
      </c>
      <c r="G1" s="4">
        <f>COUNTIF(K5:K304,"완료")</f>
        <v/>
      </c>
      <c r="H1" s="3" t="inlineStr">
        <is>
          <t>미완료</t>
        </is>
      </c>
      <c r="I1" s="5">
        <f>E1-G1</f>
        <v/>
      </c>
      <c r="J1" s="3" t="inlineStr">
        <is>
          <t>제출률</t>
        </is>
      </c>
      <c r="K1" s="6">
        <f>IF(N(E1)=0,"",G1/E1)</f>
        <v/>
      </c>
    </row>
    <row r="2" ht="24" customHeight="1">
      <c r="A2" s="3" t="inlineStr">
        <is>
          <t>제출 마감일</t>
        </is>
      </c>
      <c r="B2" s="7" t="n"/>
      <c r="C2" s="8" t="inlineStr">
        <is>
          <t>누가 무엇을 냈는지만 적습니다. 증빙 금액·병명·주민등록번호는 적지 않습니다. 마감일이 지난 미제출자는 빨간색으로 표시됩니다.</t>
        </is>
      </c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9" t="inlineStr">
        <is>
          <t>항목별 미제출</t>
        </is>
      </c>
      <c r="B3" s="10" t="n"/>
      <c r="C3" s="10" t="n"/>
      <c r="D3" s="11">
        <f>COUNTIF(D5:D304,"미제출")</f>
        <v/>
      </c>
      <c r="E3" s="11">
        <f>COUNTIF(E5:E304,"미제출")</f>
        <v/>
      </c>
      <c r="F3" s="11">
        <f>COUNTIF(F5:F304,"미제출")</f>
        <v/>
      </c>
      <c r="G3" s="12">
        <f>SUM(G5:G304)</f>
        <v/>
      </c>
      <c r="H3" s="13" t="n"/>
      <c r="I3" s="13" t="n"/>
      <c r="J3" s="13" t="n"/>
      <c r="K3" s="9">
        <f>"보완 "&amp;COUNTIF(K5:K304,"보완 요청")&amp;"명"</f>
        <v/>
      </c>
      <c r="L3" s="13" t="n"/>
    </row>
    <row r="4" ht="40" customHeight="1">
      <c r="A4" s="14" t="inlineStr">
        <is>
          <t>사번</t>
        </is>
      </c>
      <c r="B4" s="14" t="inlineStr">
        <is>
          <t>성명</t>
        </is>
      </c>
      <c r="C4" s="14" t="inlineStr">
        <is>
          <t>부서</t>
        </is>
      </c>
      <c r="D4" s="14" t="inlineStr">
        <is>
          <t>소득·세액공제신고서</t>
        </is>
      </c>
      <c r="E4" s="14" t="inlineStr">
        <is>
          <t>간소화 PDF</t>
        </is>
      </c>
      <c r="F4" s="14" t="inlineStr">
        <is>
          <t>추가 종이 증빙</t>
        </is>
      </c>
      <c r="G4" s="14" t="inlineStr">
        <is>
          <t>추가 증빙 건수</t>
        </is>
      </c>
      <c r="H4" s="14" t="inlineStr">
        <is>
          <t>증빙 종류(종류만)</t>
        </is>
      </c>
      <c r="I4" s="14" t="inlineStr">
        <is>
          <t>보완 요청일</t>
        </is>
      </c>
      <c r="J4" s="14" t="inlineStr">
        <is>
          <t>완료일</t>
        </is>
      </c>
      <c r="K4" s="9" t="inlineStr">
        <is>
          <t>상태(자동)</t>
        </is>
      </c>
      <c r="L4" s="14" t="inlineStr">
        <is>
          <t>비고</t>
        </is>
      </c>
      <c r="M4" s="9" t="inlineStr">
        <is>
          <t>부서 순번</t>
        </is>
      </c>
    </row>
    <row r="5">
      <c r="A5" s="15" t="n"/>
      <c r="B5" s="15" t="n"/>
      <c r="C5" s="15" t="n"/>
      <c r="D5" s="15" t="n"/>
      <c r="E5" s="15" t="n"/>
      <c r="F5" s="15" t="n"/>
      <c r="G5" s="16" t="n"/>
      <c r="H5" s="17" t="n"/>
      <c r="I5" s="7" t="n"/>
      <c r="J5" s="7" t="n"/>
      <c r="K5" s="15">
        <f>IF(B5="","",IF(J5&lt;&gt;"","완료",IF(I5&lt;&gt;"","보완 요청",IF(COUNTIF(D5:F5,"제출")&gt;0,"제출 중","미제출"))))</f>
        <v/>
      </c>
      <c r="L5" s="17" t="n"/>
      <c r="M5" s="15">
        <f>IF(C5="","",IF(COUNTIF(C$5:C5,C5)=1,MAX(M$4:M4)+1,""))</f>
        <v/>
      </c>
    </row>
    <row r="6">
      <c r="A6" s="15" t="n"/>
      <c r="B6" s="15" t="n"/>
      <c r="C6" s="15" t="n"/>
      <c r="D6" s="15" t="n"/>
      <c r="E6" s="15" t="n"/>
      <c r="F6" s="15" t="n"/>
      <c r="G6" s="16" t="n"/>
      <c r="H6" s="17" t="n"/>
      <c r="I6" s="7" t="n"/>
      <c r="J6" s="7" t="n"/>
      <c r="K6" s="15">
        <f>IF(B6="","",IF(J6&lt;&gt;"","완료",IF(I6&lt;&gt;"","보완 요청",IF(COUNTIF(D6:F6,"제출")&gt;0,"제출 중","미제출"))))</f>
        <v/>
      </c>
      <c r="L6" s="17" t="n"/>
      <c r="M6" s="15">
        <f>IF(C6="","",IF(COUNTIF(C$5:C6,C6)=1,MAX(M$4:M5)+1,""))</f>
        <v/>
      </c>
    </row>
    <row r="7">
      <c r="A7" s="15" t="n"/>
      <c r="B7" s="15" t="n"/>
      <c r="C7" s="15" t="n"/>
      <c r="D7" s="15" t="n"/>
      <c r="E7" s="15" t="n"/>
      <c r="F7" s="15" t="n"/>
      <c r="G7" s="16" t="n"/>
      <c r="H7" s="17" t="n"/>
      <c r="I7" s="7" t="n"/>
      <c r="J7" s="7" t="n"/>
      <c r="K7" s="15">
        <f>IF(B7="","",IF(J7&lt;&gt;"","완료",IF(I7&lt;&gt;"","보완 요청",IF(COUNTIF(D7:F7,"제출")&gt;0,"제출 중","미제출"))))</f>
        <v/>
      </c>
      <c r="L7" s="17" t="n"/>
      <c r="M7" s="15">
        <f>IF(C7="","",IF(COUNTIF(C$5:C7,C7)=1,MAX(M$4:M6)+1,""))</f>
        <v/>
      </c>
    </row>
    <row r="8">
      <c r="A8" s="15" t="n"/>
      <c r="B8" s="15" t="n"/>
      <c r="C8" s="15" t="n"/>
      <c r="D8" s="15" t="n"/>
      <c r="E8" s="15" t="n"/>
      <c r="F8" s="15" t="n"/>
      <c r="G8" s="16" t="n"/>
      <c r="H8" s="17" t="n"/>
      <c r="I8" s="7" t="n"/>
      <c r="J8" s="7" t="n"/>
      <c r="K8" s="15">
        <f>IF(B8="","",IF(J8&lt;&gt;"","완료",IF(I8&lt;&gt;"","보완 요청",IF(COUNTIF(D8:F8,"제출")&gt;0,"제출 중","미제출"))))</f>
        <v/>
      </c>
      <c r="L8" s="17" t="n"/>
      <c r="M8" s="15">
        <f>IF(C8="","",IF(COUNTIF(C$5:C8,C8)=1,MAX(M$4:M7)+1,""))</f>
        <v/>
      </c>
    </row>
    <row r="9">
      <c r="A9" s="15" t="n"/>
      <c r="B9" s="15" t="n"/>
      <c r="C9" s="15" t="n"/>
      <c r="D9" s="15" t="n"/>
      <c r="E9" s="15" t="n"/>
      <c r="F9" s="15" t="n"/>
      <c r="G9" s="16" t="n"/>
      <c r="H9" s="17" t="n"/>
      <c r="I9" s="7" t="n"/>
      <c r="J9" s="7" t="n"/>
      <c r="K9" s="15">
        <f>IF(B9="","",IF(J9&lt;&gt;"","완료",IF(I9&lt;&gt;"","보완 요청",IF(COUNTIF(D9:F9,"제출")&gt;0,"제출 중","미제출"))))</f>
        <v/>
      </c>
      <c r="L9" s="17" t="n"/>
      <c r="M9" s="15">
        <f>IF(C9="","",IF(COUNTIF(C$5:C9,C9)=1,MAX(M$4:M8)+1,""))</f>
        <v/>
      </c>
    </row>
    <row r="10">
      <c r="A10" s="15" t="n"/>
      <c r="B10" s="15" t="n"/>
      <c r="C10" s="15" t="n"/>
      <c r="D10" s="15" t="n"/>
      <c r="E10" s="15" t="n"/>
      <c r="F10" s="15" t="n"/>
      <c r="G10" s="16" t="n"/>
      <c r="H10" s="17" t="n"/>
      <c r="I10" s="7" t="n"/>
      <c r="J10" s="7" t="n"/>
      <c r="K10" s="15">
        <f>IF(B10="","",IF(J10&lt;&gt;"","완료",IF(I10&lt;&gt;"","보완 요청",IF(COUNTIF(D10:F10,"제출")&gt;0,"제출 중","미제출"))))</f>
        <v/>
      </c>
      <c r="L10" s="17" t="n"/>
      <c r="M10" s="15">
        <f>IF(C10="","",IF(COUNTIF(C$5:C10,C10)=1,MAX(M$4:M9)+1,""))</f>
        <v/>
      </c>
    </row>
    <row r="11">
      <c r="A11" s="15" t="n"/>
      <c r="B11" s="15" t="n"/>
      <c r="C11" s="15" t="n"/>
      <c r="D11" s="15" t="n"/>
      <c r="E11" s="15" t="n"/>
      <c r="F11" s="15" t="n"/>
      <c r="G11" s="16" t="n"/>
      <c r="H11" s="17" t="n"/>
      <c r="I11" s="7" t="n"/>
      <c r="J11" s="7" t="n"/>
      <c r="K11" s="15">
        <f>IF(B11="","",IF(J11&lt;&gt;"","완료",IF(I11&lt;&gt;"","보완 요청",IF(COUNTIF(D11:F11,"제출")&gt;0,"제출 중","미제출"))))</f>
        <v/>
      </c>
      <c r="L11" s="17" t="n"/>
      <c r="M11" s="15">
        <f>IF(C11="","",IF(COUNTIF(C$5:C11,C11)=1,MAX(M$4:M10)+1,""))</f>
        <v/>
      </c>
    </row>
    <row r="12">
      <c r="A12" s="15" t="n"/>
      <c r="B12" s="15" t="n"/>
      <c r="C12" s="15" t="n"/>
      <c r="D12" s="15" t="n"/>
      <c r="E12" s="15" t="n"/>
      <c r="F12" s="15" t="n"/>
      <c r="G12" s="16" t="n"/>
      <c r="H12" s="17" t="n"/>
      <c r="I12" s="7" t="n"/>
      <c r="J12" s="7" t="n"/>
      <c r="K12" s="15">
        <f>IF(B12="","",IF(J12&lt;&gt;"","완료",IF(I12&lt;&gt;"","보완 요청",IF(COUNTIF(D12:F12,"제출")&gt;0,"제출 중","미제출"))))</f>
        <v/>
      </c>
      <c r="L12" s="17" t="n"/>
      <c r="M12" s="15">
        <f>IF(C12="","",IF(COUNTIF(C$5:C12,C12)=1,MAX(M$4:M11)+1,""))</f>
        <v/>
      </c>
    </row>
    <row r="13">
      <c r="A13" s="15" t="n"/>
      <c r="B13" s="15" t="n"/>
      <c r="C13" s="15" t="n"/>
      <c r="D13" s="15" t="n"/>
      <c r="E13" s="15" t="n"/>
      <c r="F13" s="15" t="n"/>
      <c r="G13" s="16" t="n"/>
      <c r="H13" s="17" t="n"/>
      <c r="I13" s="7" t="n"/>
      <c r="J13" s="7" t="n"/>
      <c r="K13" s="15">
        <f>IF(B13="","",IF(J13&lt;&gt;"","완료",IF(I13&lt;&gt;"","보완 요청",IF(COUNTIF(D13:F13,"제출")&gt;0,"제출 중","미제출"))))</f>
        <v/>
      </c>
      <c r="L13" s="17" t="n"/>
      <c r="M13" s="15">
        <f>IF(C13="","",IF(COUNTIF(C$5:C13,C13)=1,MAX(M$4:M12)+1,""))</f>
        <v/>
      </c>
    </row>
    <row r="14">
      <c r="A14" s="15" t="n"/>
      <c r="B14" s="15" t="n"/>
      <c r="C14" s="15" t="n"/>
      <c r="D14" s="15" t="n"/>
      <c r="E14" s="15" t="n"/>
      <c r="F14" s="15" t="n"/>
      <c r="G14" s="16" t="n"/>
      <c r="H14" s="17" t="n"/>
      <c r="I14" s="7" t="n"/>
      <c r="J14" s="7" t="n"/>
      <c r="K14" s="15">
        <f>IF(B14="","",IF(J14&lt;&gt;"","완료",IF(I14&lt;&gt;"","보완 요청",IF(COUNTIF(D14:F14,"제출")&gt;0,"제출 중","미제출"))))</f>
        <v/>
      </c>
      <c r="L14" s="17" t="n"/>
      <c r="M14" s="15">
        <f>IF(C14="","",IF(COUNTIF(C$5:C14,C14)=1,MAX(M$4:M13)+1,""))</f>
        <v/>
      </c>
    </row>
    <row r="15">
      <c r="A15" s="15" t="n"/>
      <c r="B15" s="15" t="n"/>
      <c r="C15" s="15" t="n"/>
      <c r="D15" s="15" t="n"/>
      <c r="E15" s="15" t="n"/>
      <c r="F15" s="15" t="n"/>
      <c r="G15" s="16" t="n"/>
      <c r="H15" s="17" t="n"/>
      <c r="I15" s="7" t="n"/>
      <c r="J15" s="7" t="n"/>
      <c r="K15" s="15">
        <f>IF(B15="","",IF(J15&lt;&gt;"","완료",IF(I15&lt;&gt;"","보완 요청",IF(COUNTIF(D15:F15,"제출")&gt;0,"제출 중","미제출"))))</f>
        <v/>
      </c>
      <c r="L15" s="17" t="n"/>
      <c r="M15" s="15">
        <f>IF(C15="","",IF(COUNTIF(C$5:C15,C15)=1,MAX(M$4:M14)+1,""))</f>
        <v/>
      </c>
    </row>
    <row r="16">
      <c r="A16" s="15" t="n"/>
      <c r="B16" s="15" t="n"/>
      <c r="C16" s="15" t="n"/>
      <c r="D16" s="15" t="n"/>
      <c r="E16" s="15" t="n"/>
      <c r="F16" s="15" t="n"/>
      <c r="G16" s="16" t="n"/>
      <c r="H16" s="17" t="n"/>
      <c r="I16" s="7" t="n"/>
      <c r="J16" s="7" t="n"/>
      <c r="K16" s="15">
        <f>IF(B16="","",IF(J16&lt;&gt;"","완료",IF(I16&lt;&gt;"","보완 요청",IF(COUNTIF(D16:F16,"제출")&gt;0,"제출 중","미제출"))))</f>
        <v/>
      </c>
      <c r="L16" s="17" t="n"/>
      <c r="M16" s="15">
        <f>IF(C16="","",IF(COUNTIF(C$5:C16,C16)=1,MAX(M$4:M15)+1,""))</f>
        <v/>
      </c>
    </row>
    <row r="17">
      <c r="A17" s="15" t="n"/>
      <c r="B17" s="15" t="n"/>
      <c r="C17" s="15" t="n"/>
      <c r="D17" s="15" t="n"/>
      <c r="E17" s="15" t="n"/>
      <c r="F17" s="15" t="n"/>
      <c r="G17" s="16" t="n"/>
      <c r="H17" s="17" t="n"/>
      <c r="I17" s="7" t="n"/>
      <c r="J17" s="7" t="n"/>
      <c r="K17" s="15">
        <f>IF(B17="","",IF(J17&lt;&gt;"","완료",IF(I17&lt;&gt;"","보완 요청",IF(COUNTIF(D17:F17,"제출")&gt;0,"제출 중","미제출"))))</f>
        <v/>
      </c>
      <c r="L17" s="17" t="n"/>
      <c r="M17" s="15">
        <f>IF(C17="","",IF(COUNTIF(C$5:C17,C17)=1,MAX(M$4:M16)+1,""))</f>
        <v/>
      </c>
    </row>
    <row r="18">
      <c r="A18" s="15" t="n"/>
      <c r="B18" s="15" t="n"/>
      <c r="C18" s="15" t="n"/>
      <c r="D18" s="15" t="n"/>
      <c r="E18" s="15" t="n"/>
      <c r="F18" s="15" t="n"/>
      <c r="G18" s="16" t="n"/>
      <c r="H18" s="17" t="n"/>
      <c r="I18" s="7" t="n"/>
      <c r="J18" s="7" t="n"/>
      <c r="K18" s="15">
        <f>IF(B18="","",IF(J18&lt;&gt;"","완료",IF(I18&lt;&gt;"","보완 요청",IF(COUNTIF(D18:F18,"제출")&gt;0,"제출 중","미제출"))))</f>
        <v/>
      </c>
      <c r="L18" s="17" t="n"/>
      <c r="M18" s="15">
        <f>IF(C18="","",IF(COUNTIF(C$5:C18,C18)=1,MAX(M$4:M17)+1,""))</f>
        <v/>
      </c>
    </row>
    <row r="19">
      <c r="A19" s="15" t="n"/>
      <c r="B19" s="15" t="n"/>
      <c r="C19" s="15" t="n"/>
      <c r="D19" s="15" t="n"/>
      <c r="E19" s="15" t="n"/>
      <c r="F19" s="15" t="n"/>
      <c r="G19" s="16" t="n"/>
      <c r="H19" s="17" t="n"/>
      <c r="I19" s="7" t="n"/>
      <c r="J19" s="7" t="n"/>
      <c r="K19" s="15">
        <f>IF(B19="","",IF(J19&lt;&gt;"","완료",IF(I19&lt;&gt;"","보완 요청",IF(COUNTIF(D19:F19,"제출")&gt;0,"제출 중","미제출"))))</f>
        <v/>
      </c>
      <c r="L19" s="17" t="n"/>
      <c r="M19" s="15">
        <f>IF(C19="","",IF(COUNTIF(C$5:C19,C19)=1,MAX(M$4:M18)+1,""))</f>
        <v/>
      </c>
    </row>
    <row r="20">
      <c r="A20" s="15" t="n"/>
      <c r="B20" s="15" t="n"/>
      <c r="C20" s="15" t="n"/>
      <c r="D20" s="15" t="n"/>
      <c r="E20" s="15" t="n"/>
      <c r="F20" s="15" t="n"/>
      <c r="G20" s="16" t="n"/>
      <c r="H20" s="17" t="n"/>
      <c r="I20" s="7" t="n"/>
      <c r="J20" s="7" t="n"/>
      <c r="K20" s="15">
        <f>IF(B20="","",IF(J20&lt;&gt;"","완료",IF(I20&lt;&gt;"","보완 요청",IF(COUNTIF(D20:F20,"제출")&gt;0,"제출 중","미제출"))))</f>
        <v/>
      </c>
      <c r="L20" s="17" t="n"/>
      <c r="M20" s="15">
        <f>IF(C20="","",IF(COUNTIF(C$5:C20,C20)=1,MAX(M$4:M19)+1,""))</f>
        <v/>
      </c>
    </row>
    <row r="21">
      <c r="A21" s="15" t="n"/>
      <c r="B21" s="15" t="n"/>
      <c r="C21" s="15" t="n"/>
      <c r="D21" s="15" t="n"/>
      <c r="E21" s="15" t="n"/>
      <c r="F21" s="15" t="n"/>
      <c r="G21" s="16" t="n"/>
      <c r="H21" s="17" t="n"/>
      <c r="I21" s="7" t="n"/>
      <c r="J21" s="7" t="n"/>
      <c r="K21" s="15">
        <f>IF(B21="","",IF(J21&lt;&gt;"","완료",IF(I21&lt;&gt;"","보완 요청",IF(COUNTIF(D21:F21,"제출")&gt;0,"제출 중","미제출"))))</f>
        <v/>
      </c>
      <c r="L21" s="17" t="n"/>
      <c r="M21" s="15">
        <f>IF(C21="","",IF(COUNTIF(C$5:C21,C21)=1,MAX(M$4:M20)+1,""))</f>
        <v/>
      </c>
    </row>
    <row r="22">
      <c r="A22" s="15" t="n"/>
      <c r="B22" s="15" t="n"/>
      <c r="C22" s="15" t="n"/>
      <c r="D22" s="15" t="n"/>
      <c r="E22" s="15" t="n"/>
      <c r="F22" s="15" t="n"/>
      <c r="G22" s="16" t="n"/>
      <c r="H22" s="17" t="n"/>
      <c r="I22" s="7" t="n"/>
      <c r="J22" s="7" t="n"/>
      <c r="K22" s="15">
        <f>IF(B22="","",IF(J22&lt;&gt;"","완료",IF(I22&lt;&gt;"","보완 요청",IF(COUNTIF(D22:F22,"제출")&gt;0,"제출 중","미제출"))))</f>
        <v/>
      </c>
      <c r="L22" s="17" t="n"/>
      <c r="M22" s="15">
        <f>IF(C22="","",IF(COUNTIF(C$5:C22,C22)=1,MAX(M$4:M21)+1,""))</f>
        <v/>
      </c>
    </row>
    <row r="23">
      <c r="A23" s="15" t="n"/>
      <c r="B23" s="15" t="n"/>
      <c r="C23" s="15" t="n"/>
      <c r="D23" s="15" t="n"/>
      <c r="E23" s="15" t="n"/>
      <c r="F23" s="15" t="n"/>
      <c r="G23" s="16" t="n"/>
      <c r="H23" s="17" t="n"/>
      <c r="I23" s="7" t="n"/>
      <c r="J23" s="7" t="n"/>
      <c r="K23" s="15">
        <f>IF(B23="","",IF(J23&lt;&gt;"","완료",IF(I23&lt;&gt;"","보완 요청",IF(COUNTIF(D23:F23,"제출")&gt;0,"제출 중","미제출"))))</f>
        <v/>
      </c>
      <c r="L23" s="17" t="n"/>
      <c r="M23" s="15">
        <f>IF(C23="","",IF(COUNTIF(C$5:C23,C23)=1,MAX(M$4:M22)+1,""))</f>
        <v/>
      </c>
    </row>
    <row r="24">
      <c r="A24" s="15" t="n"/>
      <c r="B24" s="15" t="n"/>
      <c r="C24" s="15" t="n"/>
      <c r="D24" s="15" t="n"/>
      <c r="E24" s="15" t="n"/>
      <c r="F24" s="15" t="n"/>
      <c r="G24" s="16" t="n"/>
      <c r="H24" s="17" t="n"/>
      <c r="I24" s="7" t="n"/>
      <c r="J24" s="7" t="n"/>
      <c r="K24" s="15">
        <f>IF(B24="","",IF(J24&lt;&gt;"","완료",IF(I24&lt;&gt;"","보완 요청",IF(COUNTIF(D24:F24,"제출")&gt;0,"제출 중","미제출"))))</f>
        <v/>
      </c>
      <c r="L24" s="17" t="n"/>
      <c r="M24" s="15">
        <f>IF(C24="","",IF(COUNTIF(C$5:C24,C24)=1,MAX(M$4:M23)+1,""))</f>
        <v/>
      </c>
    </row>
    <row r="25">
      <c r="A25" s="15" t="n"/>
      <c r="B25" s="15" t="n"/>
      <c r="C25" s="15" t="n"/>
      <c r="D25" s="15" t="n"/>
      <c r="E25" s="15" t="n"/>
      <c r="F25" s="15" t="n"/>
      <c r="G25" s="16" t="n"/>
      <c r="H25" s="17" t="n"/>
      <c r="I25" s="7" t="n"/>
      <c r="J25" s="7" t="n"/>
      <c r="K25" s="15">
        <f>IF(B25="","",IF(J25&lt;&gt;"","완료",IF(I25&lt;&gt;"","보완 요청",IF(COUNTIF(D25:F25,"제출")&gt;0,"제출 중","미제출"))))</f>
        <v/>
      </c>
      <c r="L25" s="17" t="n"/>
      <c r="M25" s="15">
        <f>IF(C25="","",IF(COUNTIF(C$5:C25,C25)=1,MAX(M$4:M24)+1,""))</f>
        <v/>
      </c>
    </row>
    <row r="26">
      <c r="A26" s="15" t="n"/>
      <c r="B26" s="15" t="n"/>
      <c r="C26" s="15" t="n"/>
      <c r="D26" s="15" t="n"/>
      <c r="E26" s="15" t="n"/>
      <c r="F26" s="15" t="n"/>
      <c r="G26" s="16" t="n"/>
      <c r="H26" s="17" t="n"/>
      <c r="I26" s="7" t="n"/>
      <c r="J26" s="7" t="n"/>
      <c r="K26" s="15">
        <f>IF(B26="","",IF(J26&lt;&gt;"","완료",IF(I26&lt;&gt;"","보완 요청",IF(COUNTIF(D26:F26,"제출")&gt;0,"제출 중","미제출"))))</f>
        <v/>
      </c>
      <c r="L26" s="17" t="n"/>
      <c r="M26" s="15">
        <f>IF(C26="","",IF(COUNTIF(C$5:C26,C26)=1,MAX(M$4:M25)+1,""))</f>
        <v/>
      </c>
    </row>
    <row r="27">
      <c r="A27" s="15" t="n"/>
      <c r="B27" s="15" t="n"/>
      <c r="C27" s="15" t="n"/>
      <c r="D27" s="15" t="n"/>
      <c r="E27" s="15" t="n"/>
      <c r="F27" s="15" t="n"/>
      <c r="G27" s="16" t="n"/>
      <c r="H27" s="17" t="n"/>
      <c r="I27" s="7" t="n"/>
      <c r="J27" s="7" t="n"/>
      <c r="K27" s="15">
        <f>IF(B27="","",IF(J27&lt;&gt;"","완료",IF(I27&lt;&gt;"","보완 요청",IF(COUNTIF(D27:F27,"제출")&gt;0,"제출 중","미제출"))))</f>
        <v/>
      </c>
      <c r="L27" s="17" t="n"/>
      <c r="M27" s="15">
        <f>IF(C27="","",IF(COUNTIF(C$5:C27,C27)=1,MAX(M$4:M26)+1,""))</f>
        <v/>
      </c>
    </row>
    <row r="28">
      <c r="A28" s="15" t="n"/>
      <c r="B28" s="15" t="n"/>
      <c r="C28" s="15" t="n"/>
      <c r="D28" s="15" t="n"/>
      <c r="E28" s="15" t="n"/>
      <c r="F28" s="15" t="n"/>
      <c r="G28" s="16" t="n"/>
      <c r="H28" s="17" t="n"/>
      <c r="I28" s="7" t="n"/>
      <c r="J28" s="7" t="n"/>
      <c r="K28" s="15">
        <f>IF(B28="","",IF(J28&lt;&gt;"","완료",IF(I28&lt;&gt;"","보완 요청",IF(COUNTIF(D28:F28,"제출")&gt;0,"제출 중","미제출"))))</f>
        <v/>
      </c>
      <c r="L28" s="17" t="n"/>
      <c r="M28" s="15">
        <f>IF(C28="","",IF(COUNTIF(C$5:C28,C28)=1,MAX(M$4:M27)+1,""))</f>
        <v/>
      </c>
    </row>
    <row r="29">
      <c r="A29" s="15" t="n"/>
      <c r="B29" s="15" t="n"/>
      <c r="C29" s="15" t="n"/>
      <c r="D29" s="15" t="n"/>
      <c r="E29" s="15" t="n"/>
      <c r="F29" s="15" t="n"/>
      <c r="G29" s="16" t="n"/>
      <c r="H29" s="17" t="n"/>
      <c r="I29" s="7" t="n"/>
      <c r="J29" s="7" t="n"/>
      <c r="K29" s="15">
        <f>IF(B29="","",IF(J29&lt;&gt;"","완료",IF(I29&lt;&gt;"","보완 요청",IF(COUNTIF(D29:F29,"제출")&gt;0,"제출 중","미제출"))))</f>
        <v/>
      </c>
      <c r="L29" s="17" t="n"/>
      <c r="M29" s="15">
        <f>IF(C29="","",IF(COUNTIF(C$5:C29,C29)=1,MAX(M$4:M28)+1,""))</f>
        <v/>
      </c>
    </row>
    <row r="30">
      <c r="A30" s="15" t="n"/>
      <c r="B30" s="15" t="n"/>
      <c r="C30" s="15" t="n"/>
      <c r="D30" s="15" t="n"/>
      <c r="E30" s="15" t="n"/>
      <c r="F30" s="15" t="n"/>
      <c r="G30" s="16" t="n"/>
      <c r="H30" s="17" t="n"/>
      <c r="I30" s="7" t="n"/>
      <c r="J30" s="7" t="n"/>
      <c r="K30" s="15">
        <f>IF(B30="","",IF(J30&lt;&gt;"","완료",IF(I30&lt;&gt;"","보완 요청",IF(COUNTIF(D30:F30,"제출")&gt;0,"제출 중","미제출"))))</f>
        <v/>
      </c>
      <c r="L30" s="17" t="n"/>
      <c r="M30" s="15">
        <f>IF(C30="","",IF(COUNTIF(C$5:C30,C30)=1,MAX(M$4:M29)+1,""))</f>
        <v/>
      </c>
    </row>
    <row r="31">
      <c r="A31" s="15" t="n"/>
      <c r="B31" s="15" t="n"/>
      <c r="C31" s="15" t="n"/>
      <c r="D31" s="15" t="n"/>
      <c r="E31" s="15" t="n"/>
      <c r="F31" s="15" t="n"/>
      <c r="G31" s="16" t="n"/>
      <c r="H31" s="17" t="n"/>
      <c r="I31" s="7" t="n"/>
      <c r="J31" s="7" t="n"/>
      <c r="K31" s="15">
        <f>IF(B31="","",IF(J31&lt;&gt;"","완료",IF(I31&lt;&gt;"","보완 요청",IF(COUNTIF(D31:F31,"제출")&gt;0,"제출 중","미제출"))))</f>
        <v/>
      </c>
      <c r="L31" s="17" t="n"/>
      <c r="M31" s="15">
        <f>IF(C31="","",IF(COUNTIF(C$5:C31,C31)=1,MAX(M$4:M30)+1,""))</f>
        <v/>
      </c>
    </row>
    <row r="32">
      <c r="A32" s="15" t="n"/>
      <c r="B32" s="15" t="n"/>
      <c r="C32" s="15" t="n"/>
      <c r="D32" s="15" t="n"/>
      <c r="E32" s="15" t="n"/>
      <c r="F32" s="15" t="n"/>
      <c r="G32" s="16" t="n"/>
      <c r="H32" s="17" t="n"/>
      <c r="I32" s="7" t="n"/>
      <c r="J32" s="7" t="n"/>
      <c r="K32" s="15">
        <f>IF(B32="","",IF(J32&lt;&gt;"","완료",IF(I32&lt;&gt;"","보완 요청",IF(COUNTIF(D32:F32,"제출")&gt;0,"제출 중","미제출"))))</f>
        <v/>
      </c>
      <c r="L32" s="17" t="n"/>
      <c r="M32" s="15">
        <f>IF(C32="","",IF(COUNTIF(C$5:C32,C32)=1,MAX(M$4:M31)+1,""))</f>
        <v/>
      </c>
    </row>
    <row r="33">
      <c r="A33" s="15" t="n"/>
      <c r="B33" s="15" t="n"/>
      <c r="C33" s="15" t="n"/>
      <c r="D33" s="15" t="n"/>
      <c r="E33" s="15" t="n"/>
      <c r="F33" s="15" t="n"/>
      <c r="G33" s="16" t="n"/>
      <c r="H33" s="17" t="n"/>
      <c r="I33" s="7" t="n"/>
      <c r="J33" s="7" t="n"/>
      <c r="K33" s="15">
        <f>IF(B33="","",IF(J33&lt;&gt;"","완료",IF(I33&lt;&gt;"","보완 요청",IF(COUNTIF(D33:F33,"제출")&gt;0,"제출 중","미제출"))))</f>
        <v/>
      </c>
      <c r="L33" s="17" t="n"/>
      <c r="M33" s="15">
        <f>IF(C33="","",IF(COUNTIF(C$5:C33,C33)=1,MAX(M$4:M32)+1,""))</f>
        <v/>
      </c>
    </row>
    <row r="34">
      <c r="A34" s="15" t="n"/>
      <c r="B34" s="15" t="n"/>
      <c r="C34" s="15" t="n"/>
      <c r="D34" s="15" t="n"/>
      <c r="E34" s="15" t="n"/>
      <c r="F34" s="15" t="n"/>
      <c r="G34" s="16" t="n"/>
      <c r="H34" s="17" t="n"/>
      <c r="I34" s="7" t="n"/>
      <c r="J34" s="7" t="n"/>
      <c r="K34" s="15">
        <f>IF(B34="","",IF(J34&lt;&gt;"","완료",IF(I34&lt;&gt;"","보완 요청",IF(COUNTIF(D34:F34,"제출")&gt;0,"제출 중","미제출"))))</f>
        <v/>
      </c>
      <c r="L34" s="17" t="n"/>
      <c r="M34" s="15">
        <f>IF(C34="","",IF(COUNTIF(C$5:C34,C34)=1,MAX(M$4:M33)+1,""))</f>
        <v/>
      </c>
    </row>
    <row r="35">
      <c r="A35" s="15" t="n"/>
      <c r="B35" s="15" t="n"/>
      <c r="C35" s="15" t="n"/>
      <c r="D35" s="15" t="n"/>
      <c r="E35" s="15" t="n"/>
      <c r="F35" s="15" t="n"/>
      <c r="G35" s="16" t="n"/>
      <c r="H35" s="17" t="n"/>
      <c r="I35" s="7" t="n"/>
      <c r="J35" s="7" t="n"/>
      <c r="K35" s="15">
        <f>IF(B35="","",IF(J35&lt;&gt;"","완료",IF(I35&lt;&gt;"","보완 요청",IF(COUNTIF(D35:F35,"제출")&gt;0,"제출 중","미제출"))))</f>
        <v/>
      </c>
      <c r="L35" s="17" t="n"/>
      <c r="M35" s="15">
        <f>IF(C35="","",IF(COUNTIF(C$5:C35,C35)=1,MAX(M$4:M34)+1,""))</f>
        <v/>
      </c>
    </row>
    <row r="36">
      <c r="A36" s="15" t="n"/>
      <c r="B36" s="15" t="n"/>
      <c r="C36" s="15" t="n"/>
      <c r="D36" s="15" t="n"/>
      <c r="E36" s="15" t="n"/>
      <c r="F36" s="15" t="n"/>
      <c r="G36" s="16" t="n"/>
      <c r="H36" s="17" t="n"/>
      <c r="I36" s="7" t="n"/>
      <c r="J36" s="7" t="n"/>
      <c r="K36" s="15">
        <f>IF(B36="","",IF(J36&lt;&gt;"","완료",IF(I36&lt;&gt;"","보완 요청",IF(COUNTIF(D36:F36,"제출")&gt;0,"제출 중","미제출"))))</f>
        <v/>
      </c>
      <c r="L36" s="17" t="n"/>
      <c r="M36" s="15">
        <f>IF(C36="","",IF(COUNTIF(C$5:C36,C36)=1,MAX(M$4:M35)+1,""))</f>
        <v/>
      </c>
    </row>
    <row r="37">
      <c r="A37" s="15" t="n"/>
      <c r="B37" s="15" t="n"/>
      <c r="C37" s="15" t="n"/>
      <c r="D37" s="15" t="n"/>
      <c r="E37" s="15" t="n"/>
      <c r="F37" s="15" t="n"/>
      <c r="G37" s="16" t="n"/>
      <c r="H37" s="17" t="n"/>
      <c r="I37" s="7" t="n"/>
      <c r="J37" s="7" t="n"/>
      <c r="K37" s="15">
        <f>IF(B37="","",IF(J37&lt;&gt;"","완료",IF(I37&lt;&gt;"","보완 요청",IF(COUNTIF(D37:F37,"제출")&gt;0,"제출 중","미제출"))))</f>
        <v/>
      </c>
      <c r="L37" s="17" t="n"/>
      <c r="M37" s="15">
        <f>IF(C37="","",IF(COUNTIF(C$5:C37,C37)=1,MAX(M$4:M36)+1,""))</f>
        <v/>
      </c>
    </row>
    <row r="38">
      <c r="A38" s="15" t="n"/>
      <c r="B38" s="15" t="n"/>
      <c r="C38" s="15" t="n"/>
      <c r="D38" s="15" t="n"/>
      <c r="E38" s="15" t="n"/>
      <c r="F38" s="15" t="n"/>
      <c r="G38" s="16" t="n"/>
      <c r="H38" s="17" t="n"/>
      <c r="I38" s="7" t="n"/>
      <c r="J38" s="7" t="n"/>
      <c r="K38" s="15">
        <f>IF(B38="","",IF(J38&lt;&gt;"","완료",IF(I38&lt;&gt;"","보완 요청",IF(COUNTIF(D38:F38,"제출")&gt;0,"제출 중","미제출"))))</f>
        <v/>
      </c>
      <c r="L38" s="17" t="n"/>
      <c r="M38" s="15">
        <f>IF(C38="","",IF(COUNTIF(C$5:C38,C38)=1,MAX(M$4:M37)+1,""))</f>
        <v/>
      </c>
    </row>
    <row r="39">
      <c r="A39" s="15" t="n"/>
      <c r="B39" s="15" t="n"/>
      <c r="C39" s="15" t="n"/>
      <c r="D39" s="15" t="n"/>
      <c r="E39" s="15" t="n"/>
      <c r="F39" s="15" t="n"/>
      <c r="G39" s="16" t="n"/>
      <c r="H39" s="17" t="n"/>
      <c r="I39" s="7" t="n"/>
      <c r="J39" s="7" t="n"/>
      <c r="K39" s="15">
        <f>IF(B39="","",IF(J39&lt;&gt;"","완료",IF(I39&lt;&gt;"","보완 요청",IF(COUNTIF(D39:F39,"제출")&gt;0,"제출 중","미제출"))))</f>
        <v/>
      </c>
      <c r="L39" s="17" t="n"/>
      <c r="M39" s="15">
        <f>IF(C39="","",IF(COUNTIF(C$5:C39,C39)=1,MAX(M$4:M38)+1,""))</f>
        <v/>
      </c>
    </row>
    <row r="40">
      <c r="A40" s="15" t="n"/>
      <c r="B40" s="15" t="n"/>
      <c r="C40" s="15" t="n"/>
      <c r="D40" s="15" t="n"/>
      <c r="E40" s="15" t="n"/>
      <c r="F40" s="15" t="n"/>
      <c r="G40" s="16" t="n"/>
      <c r="H40" s="17" t="n"/>
      <c r="I40" s="7" t="n"/>
      <c r="J40" s="7" t="n"/>
      <c r="K40" s="15">
        <f>IF(B40="","",IF(J40&lt;&gt;"","완료",IF(I40&lt;&gt;"","보완 요청",IF(COUNTIF(D40:F40,"제출")&gt;0,"제출 중","미제출"))))</f>
        <v/>
      </c>
      <c r="L40" s="17" t="n"/>
      <c r="M40" s="15">
        <f>IF(C40="","",IF(COUNTIF(C$5:C40,C40)=1,MAX(M$4:M39)+1,""))</f>
        <v/>
      </c>
    </row>
    <row r="41">
      <c r="A41" s="15" t="n"/>
      <c r="B41" s="15" t="n"/>
      <c r="C41" s="15" t="n"/>
      <c r="D41" s="15" t="n"/>
      <c r="E41" s="15" t="n"/>
      <c r="F41" s="15" t="n"/>
      <c r="G41" s="16" t="n"/>
      <c r="H41" s="17" t="n"/>
      <c r="I41" s="7" t="n"/>
      <c r="J41" s="7" t="n"/>
      <c r="K41" s="15">
        <f>IF(B41="","",IF(J41&lt;&gt;"","완료",IF(I41&lt;&gt;"","보완 요청",IF(COUNTIF(D41:F41,"제출")&gt;0,"제출 중","미제출"))))</f>
        <v/>
      </c>
      <c r="L41" s="17" t="n"/>
      <c r="M41" s="15">
        <f>IF(C41="","",IF(COUNTIF(C$5:C41,C41)=1,MAX(M$4:M40)+1,""))</f>
        <v/>
      </c>
    </row>
    <row r="42">
      <c r="A42" s="15" t="n"/>
      <c r="B42" s="15" t="n"/>
      <c r="C42" s="15" t="n"/>
      <c r="D42" s="15" t="n"/>
      <c r="E42" s="15" t="n"/>
      <c r="F42" s="15" t="n"/>
      <c r="G42" s="16" t="n"/>
      <c r="H42" s="17" t="n"/>
      <c r="I42" s="7" t="n"/>
      <c r="J42" s="7" t="n"/>
      <c r="K42" s="15">
        <f>IF(B42="","",IF(J42&lt;&gt;"","완료",IF(I42&lt;&gt;"","보완 요청",IF(COUNTIF(D42:F42,"제출")&gt;0,"제출 중","미제출"))))</f>
        <v/>
      </c>
      <c r="L42" s="17" t="n"/>
      <c r="M42" s="15">
        <f>IF(C42="","",IF(COUNTIF(C$5:C42,C42)=1,MAX(M$4:M41)+1,""))</f>
        <v/>
      </c>
    </row>
    <row r="43">
      <c r="A43" s="15" t="n"/>
      <c r="B43" s="15" t="n"/>
      <c r="C43" s="15" t="n"/>
      <c r="D43" s="15" t="n"/>
      <c r="E43" s="15" t="n"/>
      <c r="F43" s="15" t="n"/>
      <c r="G43" s="16" t="n"/>
      <c r="H43" s="17" t="n"/>
      <c r="I43" s="7" t="n"/>
      <c r="J43" s="7" t="n"/>
      <c r="K43" s="15">
        <f>IF(B43="","",IF(J43&lt;&gt;"","완료",IF(I43&lt;&gt;"","보완 요청",IF(COUNTIF(D43:F43,"제출")&gt;0,"제출 중","미제출"))))</f>
        <v/>
      </c>
      <c r="L43" s="17" t="n"/>
      <c r="M43" s="15">
        <f>IF(C43="","",IF(COUNTIF(C$5:C43,C43)=1,MAX(M$4:M42)+1,""))</f>
        <v/>
      </c>
    </row>
    <row r="44">
      <c r="A44" s="15" t="n"/>
      <c r="B44" s="15" t="n"/>
      <c r="C44" s="15" t="n"/>
      <c r="D44" s="15" t="n"/>
      <c r="E44" s="15" t="n"/>
      <c r="F44" s="15" t="n"/>
      <c r="G44" s="16" t="n"/>
      <c r="H44" s="17" t="n"/>
      <c r="I44" s="7" t="n"/>
      <c r="J44" s="7" t="n"/>
      <c r="K44" s="15">
        <f>IF(B44="","",IF(J44&lt;&gt;"","완료",IF(I44&lt;&gt;"","보완 요청",IF(COUNTIF(D44:F44,"제출")&gt;0,"제출 중","미제출"))))</f>
        <v/>
      </c>
      <c r="L44" s="17" t="n"/>
      <c r="M44" s="15">
        <f>IF(C44="","",IF(COUNTIF(C$5:C44,C44)=1,MAX(M$4:M43)+1,""))</f>
        <v/>
      </c>
    </row>
    <row r="45">
      <c r="A45" s="15" t="n"/>
      <c r="B45" s="15" t="n"/>
      <c r="C45" s="15" t="n"/>
      <c r="D45" s="15" t="n"/>
      <c r="E45" s="15" t="n"/>
      <c r="F45" s="15" t="n"/>
      <c r="G45" s="16" t="n"/>
      <c r="H45" s="17" t="n"/>
      <c r="I45" s="7" t="n"/>
      <c r="J45" s="7" t="n"/>
      <c r="K45" s="15">
        <f>IF(B45="","",IF(J45&lt;&gt;"","완료",IF(I45&lt;&gt;"","보완 요청",IF(COUNTIF(D45:F45,"제출")&gt;0,"제출 중","미제출"))))</f>
        <v/>
      </c>
      <c r="L45" s="17" t="n"/>
      <c r="M45" s="15">
        <f>IF(C45="","",IF(COUNTIF(C$5:C45,C45)=1,MAX(M$4:M44)+1,""))</f>
        <v/>
      </c>
    </row>
    <row r="46">
      <c r="A46" s="15" t="n"/>
      <c r="B46" s="15" t="n"/>
      <c r="C46" s="15" t="n"/>
      <c r="D46" s="15" t="n"/>
      <c r="E46" s="15" t="n"/>
      <c r="F46" s="15" t="n"/>
      <c r="G46" s="16" t="n"/>
      <c r="H46" s="17" t="n"/>
      <c r="I46" s="7" t="n"/>
      <c r="J46" s="7" t="n"/>
      <c r="K46" s="15">
        <f>IF(B46="","",IF(J46&lt;&gt;"","완료",IF(I46&lt;&gt;"","보완 요청",IF(COUNTIF(D46:F46,"제출")&gt;0,"제출 중","미제출"))))</f>
        <v/>
      </c>
      <c r="L46" s="17" t="n"/>
      <c r="M46" s="15">
        <f>IF(C46="","",IF(COUNTIF(C$5:C46,C46)=1,MAX(M$4:M45)+1,""))</f>
        <v/>
      </c>
    </row>
    <row r="47">
      <c r="A47" s="15" t="n"/>
      <c r="B47" s="15" t="n"/>
      <c r="C47" s="15" t="n"/>
      <c r="D47" s="15" t="n"/>
      <c r="E47" s="15" t="n"/>
      <c r="F47" s="15" t="n"/>
      <c r="G47" s="16" t="n"/>
      <c r="H47" s="17" t="n"/>
      <c r="I47" s="7" t="n"/>
      <c r="J47" s="7" t="n"/>
      <c r="K47" s="15">
        <f>IF(B47="","",IF(J47&lt;&gt;"","완료",IF(I47&lt;&gt;"","보완 요청",IF(COUNTIF(D47:F47,"제출")&gt;0,"제출 중","미제출"))))</f>
        <v/>
      </c>
      <c r="L47" s="17" t="n"/>
      <c r="M47" s="15">
        <f>IF(C47="","",IF(COUNTIF(C$5:C47,C47)=1,MAX(M$4:M46)+1,""))</f>
        <v/>
      </c>
    </row>
    <row r="48">
      <c r="A48" s="15" t="n"/>
      <c r="B48" s="15" t="n"/>
      <c r="C48" s="15" t="n"/>
      <c r="D48" s="15" t="n"/>
      <c r="E48" s="15" t="n"/>
      <c r="F48" s="15" t="n"/>
      <c r="G48" s="16" t="n"/>
      <c r="H48" s="17" t="n"/>
      <c r="I48" s="7" t="n"/>
      <c r="J48" s="7" t="n"/>
      <c r="K48" s="15">
        <f>IF(B48="","",IF(J48&lt;&gt;"","완료",IF(I48&lt;&gt;"","보완 요청",IF(COUNTIF(D48:F48,"제출")&gt;0,"제출 중","미제출"))))</f>
        <v/>
      </c>
      <c r="L48" s="17" t="n"/>
      <c r="M48" s="15">
        <f>IF(C48="","",IF(COUNTIF(C$5:C48,C48)=1,MAX(M$4:M47)+1,""))</f>
        <v/>
      </c>
    </row>
    <row r="49">
      <c r="A49" s="15" t="n"/>
      <c r="B49" s="15" t="n"/>
      <c r="C49" s="15" t="n"/>
      <c r="D49" s="15" t="n"/>
      <c r="E49" s="15" t="n"/>
      <c r="F49" s="15" t="n"/>
      <c r="G49" s="16" t="n"/>
      <c r="H49" s="17" t="n"/>
      <c r="I49" s="7" t="n"/>
      <c r="J49" s="7" t="n"/>
      <c r="K49" s="15">
        <f>IF(B49="","",IF(J49&lt;&gt;"","완료",IF(I49&lt;&gt;"","보완 요청",IF(COUNTIF(D49:F49,"제출")&gt;0,"제출 중","미제출"))))</f>
        <v/>
      </c>
      <c r="L49" s="17" t="n"/>
      <c r="M49" s="15">
        <f>IF(C49="","",IF(COUNTIF(C$5:C49,C49)=1,MAX(M$4:M48)+1,""))</f>
        <v/>
      </c>
    </row>
    <row r="50">
      <c r="A50" s="15" t="n"/>
      <c r="B50" s="15" t="n"/>
      <c r="C50" s="15" t="n"/>
      <c r="D50" s="15" t="n"/>
      <c r="E50" s="15" t="n"/>
      <c r="F50" s="15" t="n"/>
      <c r="G50" s="16" t="n"/>
      <c r="H50" s="17" t="n"/>
      <c r="I50" s="7" t="n"/>
      <c r="J50" s="7" t="n"/>
      <c r="K50" s="15">
        <f>IF(B50="","",IF(J50&lt;&gt;"","완료",IF(I50&lt;&gt;"","보완 요청",IF(COUNTIF(D50:F50,"제출")&gt;0,"제출 중","미제출"))))</f>
        <v/>
      </c>
      <c r="L50" s="17" t="n"/>
      <c r="M50" s="15">
        <f>IF(C50="","",IF(COUNTIF(C$5:C50,C50)=1,MAX(M$4:M49)+1,""))</f>
        <v/>
      </c>
    </row>
    <row r="51">
      <c r="A51" s="15" t="n"/>
      <c r="B51" s="15" t="n"/>
      <c r="C51" s="15" t="n"/>
      <c r="D51" s="15" t="n"/>
      <c r="E51" s="15" t="n"/>
      <c r="F51" s="15" t="n"/>
      <c r="G51" s="16" t="n"/>
      <c r="H51" s="17" t="n"/>
      <c r="I51" s="7" t="n"/>
      <c r="J51" s="7" t="n"/>
      <c r="K51" s="15">
        <f>IF(B51="","",IF(J51&lt;&gt;"","완료",IF(I51&lt;&gt;"","보완 요청",IF(COUNTIF(D51:F51,"제출")&gt;0,"제출 중","미제출"))))</f>
        <v/>
      </c>
      <c r="L51" s="17" t="n"/>
      <c r="M51" s="15">
        <f>IF(C51="","",IF(COUNTIF(C$5:C51,C51)=1,MAX(M$4:M50)+1,""))</f>
        <v/>
      </c>
    </row>
    <row r="52">
      <c r="A52" s="15" t="n"/>
      <c r="B52" s="15" t="n"/>
      <c r="C52" s="15" t="n"/>
      <c r="D52" s="15" t="n"/>
      <c r="E52" s="15" t="n"/>
      <c r="F52" s="15" t="n"/>
      <c r="G52" s="16" t="n"/>
      <c r="H52" s="17" t="n"/>
      <c r="I52" s="7" t="n"/>
      <c r="J52" s="7" t="n"/>
      <c r="K52" s="15">
        <f>IF(B52="","",IF(J52&lt;&gt;"","완료",IF(I52&lt;&gt;"","보완 요청",IF(COUNTIF(D52:F52,"제출")&gt;0,"제출 중","미제출"))))</f>
        <v/>
      </c>
      <c r="L52" s="17" t="n"/>
      <c r="M52" s="15">
        <f>IF(C52="","",IF(COUNTIF(C$5:C52,C52)=1,MAX(M$4:M51)+1,""))</f>
        <v/>
      </c>
    </row>
    <row r="53">
      <c r="A53" s="15" t="n"/>
      <c r="B53" s="15" t="n"/>
      <c r="C53" s="15" t="n"/>
      <c r="D53" s="15" t="n"/>
      <c r="E53" s="15" t="n"/>
      <c r="F53" s="15" t="n"/>
      <c r="G53" s="16" t="n"/>
      <c r="H53" s="17" t="n"/>
      <c r="I53" s="7" t="n"/>
      <c r="J53" s="7" t="n"/>
      <c r="K53" s="15">
        <f>IF(B53="","",IF(J53&lt;&gt;"","완료",IF(I53&lt;&gt;"","보완 요청",IF(COUNTIF(D53:F53,"제출")&gt;0,"제출 중","미제출"))))</f>
        <v/>
      </c>
      <c r="L53" s="17" t="n"/>
      <c r="M53" s="15">
        <f>IF(C53="","",IF(COUNTIF(C$5:C53,C53)=1,MAX(M$4:M52)+1,""))</f>
        <v/>
      </c>
    </row>
    <row r="54">
      <c r="A54" s="15" t="n"/>
      <c r="B54" s="15" t="n"/>
      <c r="C54" s="15" t="n"/>
      <c r="D54" s="15" t="n"/>
      <c r="E54" s="15" t="n"/>
      <c r="F54" s="15" t="n"/>
      <c r="G54" s="16" t="n"/>
      <c r="H54" s="17" t="n"/>
      <c r="I54" s="7" t="n"/>
      <c r="J54" s="7" t="n"/>
      <c r="K54" s="15">
        <f>IF(B54="","",IF(J54&lt;&gt;"","완료",IF(I54&lt;&gt;"","보완 요청",IF(COUNTIF(D54:F54,"제출")&gt;0,"제출 중","미제출"))))</f>
        <v/>
      </c>
      <c r="L54" s="17" t="n"/>
      <c r="M54" s="15">
        <f>IF(C54="","",IF(COUNTIF(C$5:C54,C54)=1,MAX(M$4:M53)+1,""))</f>
        <v/>
      </c>
    </row>
    <row r="55">
      <c r="A55" s="15" t="n"/>
      <c r="B55" s="15" t="n"/>
      <c r="C55" s="15" t="n"/>
      <c r="D55" s="15" t="n"/>
      <c r="E55" s="15" t="n"/>
      <c r="F55" s="15" t="n"/>
      <c r="G55" s="16" t="n"/>
      <c r="H55" s="17" t="n"/>
      <c r="I55" s="7" t="n"/>
      <c r="J55" s="7" t="n"/>
      <c r="K55" s="15">
        <f>IF(B55="","",IF(J55&lt;&gt;"","완료",IF(I55&lt;&gt;"","보완 요청",IF(COUNTIF(D55:F55,"제출")&gt;0,"제출 중","미제출"))))</f>
        <v/>
      </c>
      <c r="L55" s="17" t="n"/>
      <c r="M55" s="15">
        <f>IF(C55="","",IF(COUNTIF(C$5:C55,C55)=1,MAX(M$4:M54)+1,""))</f>
        <v/>
      </c>
    </row>
    <row r="56">
      <c r="A56" s="15" t="n"/>
      <c r="B56" s="15" t="n"/>
      <c r="C56" s="15" t="n"/>
      <c r="D56" s="15" t="n"/>
      <c r="E56" s="15" t="n"/>
      <c r="F56" s="15" t="n"/>
      <c r="G56" s="16" t="n"/>
      <c r="H56" s="17" t="n"/>
      <c r="I56" s="7" t="n"/>
      <c r="J56" s="7" t="n"/>
      <c r="K56" s="15">
        <f>IF(B56="","",IF(J56&lt;&gt;"","완료",IF(I56&lt;&gt;"","보완 요청",IF(COUNTIF(D56:F56,"제출")&gt;0,"제출 중","미제출"))))</f>
        <v/>
      </c>
      <c r="L56" s="17" t="n"/>
      <c r="M56" s="15">
        <f>IF(C56="","",IF(COUNTIF(C$5:C56,C56)=1,MAX(M$4:M55)+1,""))</f>
        <v/>
      </c>
    </row>
    <row r="57">
      <c r="A57" s="15" t="n"/>
      <c r="B57" s="15" t="n"/>
      <c r="C57" s="15" t="n"/>
      <c r="D57" s="15" t="n"/>
      <c r="E57" s="15" t="n"/>
      <c r="F57" s="15" t="n"/>
      <c r="G57" s="16" t="n"/>
      <c r="H57" s="17" t="n"/>
      <c r="I57" s="7" t="n"/>
      <c r="J57" s="7" t="n"/>
      <c r="K57" s="15">
        <f>IF(B57="","",IF(J57&lt;&gt;"","완료",IF(I57&lt;&gt;"","보완 요청",IF(COUNTIF(D57:F57,"제출")&gt;0,"제출 중","미제출"))))</f>
        <v/>
      </c>
      <c r="L57" s="17" t="n"/>
      <c r="M57" s="15">
        <f>IF(C57="","",IF(COUNTIF(C$5:C57,C57)=1,MAX(M$4:M56)+1,""))</f>
        <v/>
      </c>
    </row>
    <row r="58">
      <c r="A58" s="15" t="n"/>
      <c r="B58" s="15" t="n"/>
      <c r="C58" s="15" t="n"/>
      <c r="D58" s="15" t="n"/>
      <c r="E58" s="15" t="n"/>
      <c r="F58" s="15" t="n"/>
      <c r="G58" s="16" t="n"/>
      <c r="H58" s="17" t="n"/>
      <c r="I58" s="7" t="n"/>
      <c r="J58" s="7" t="n"/>
      <c r="K58" s="15">
        <f>IF(B58="","",IF(J58&lt;&gt;"","완료",IF(I58&lt;&gt;"","보완 요청",IF(COUNTIF(D58:F58,"제출")&gt;0,"제출 중","미제출"))))</f>
        <v/>
      </c>
      <c r="L58" s="17" t="n"/>
      <c r="M58" s="15">
        <f>IF(C58="","",IF(COUNTIF(C$5:C58,C58)=1,MAX(M$4:M57)+1,""))</f>
        <v/>
      </c>
    </row>
    <row r="59">
      <c r="A59" s="15" t="n"/>
      <c r="B59" s="15" t="n"/>
      <c r="C59" s="15" t="n"/>
      <c r="D59" s="15" t="n"/>
      <c r="E59" s="15" t="n"/>
      <c r="F59" s="15" t="n"/>
      <c r="G59" s="16" t="n"/>
      <c r="H59" s="17" t="n"/>
      <c r="I59" s="7" t="n"/>
      <c r="J59" s="7" t="n"/>
      <c r="K59" s="15">
        <f>IF(B59="","",IF(J59&lt;&gt;"","완료",IF(I59&lt;&gt;"","보완 요청",IF(COUNTIF(D59:F59,"제출")&gt;0,"제출 중","미제출"))))</f>
        <v/>
      </c>
      <c r="L59" s="17" t="n"/>
      <c r="M59" s="15">
        <f>IF(C59="","",IF(COUNTIF(C$5:C59,C59)=1,MAX(M$4:M58)+1,""))</f>
        <v/>
      </c>
    </row>
    <row r="60">
      <c r="A60" s="15" t="n"/>
      <c r="B60" s="15" t="n"/>
      <c r="C60" s="15" t="n"/>
      <c r="D60" s="15" t="n"/>
      <c r="E60" s="15" t="n"/>
      <c r="F60" s="15" t="n"/>
      <c r="G60" s="16" t="n"/>
      <c r="H60" s="17" t="n"/>
      <c r="I60" s="7" t="n"/>
      <c r="J60" s="7" t="n"/>
      <c r="K60" s="15">
        <f>IF(B60="","",IF(J60&lt;&gt;"","완료",IF(I60&lt;&gt;"","보완 요청",IF(COUNTIF(D60:F60,"제출")&gt;0,"제출 중","미제출"))))</f>
        <v/>
      </c>
      <c r="L60" s="17" t="n"/>
      <c r="M60" s="15">
        <f>IF(C60="","",IF(COUNTIF(C$5:C60,C60)=1,MAX(M$4:M59)+1,""))</f>
        <v/>
      </c>
    </row>
    <row r="61">
      <c r="A61" s="15" t="n"/>
      <c r="B61" s="15" t="n"/>
      <c r="C61" s="15" t="n"/>
      <c r="D61" s="15" t="n"/>
      <c r="E61" s="15" t="n"/>
      <c r="F61" s="15" t="n"/>
      <c r="G61" s="16" t="n"/>
      <c r="H61" s="17" t="n"/>
      <c r="I61" s="7" t="n"/>
      <c r="J61" s="7" t="n"/>
      <c r="K61" s="15">
        <f>IF(B61="","",IF(J61&lt;&gt;"","완료",IF(I61&lt;&gt;"","보완 요청",IF(COUNTIF(D61:F61,"제출")&gt;0,"제출 중","미제출"))))</f>
        <v/>
      </c>
      <c r="L61" s="17" t="n"/>
      <c r="M61" s="15">
        <f>IF(C61="","",IF(COUNTIF(C$5:C61,C61)=1,MAX(M$4:M60)+1,""))</f>
        <v/>
      </c>
    </row>
    <row r="62">
      <c r="A62" s="15" t="n"/>
      <c r="B62" s="15" t="n"/>
      <c r="C62" s="15" t="n"/>
      <c r="D62" s="15" t="n"/>
      <c r="E62" s="15" t="n"/>
      <c r="F62" s="15" t="n"/>
      <c r="G62" s="16" t="n"/>
      <c r="H62" s="17" t="n"/>
      <c r="I62" s="7" t="n"/>
      <c r="J62" s="7" t="n"/>
      <c r="K62" s="15">
        <f>IF(B62="","",IF(J62&lt;&gt;"","완료",IF(I62&lt;&gt;"","보완 요청",IF(COUNTIF(D62:F62,"제출")&gt;0,"제출 중","미제출"))))</f>
        <v/>
      </c>
      <c r="L62" s="17" t="n"/>
      <c r="M62" s="15">
        <f>IF(C62="","",IF(COUNTIF(C$5:C62,C62)=1,MAX(M$4:M61)+1,""))</f>
        <v/>
      </c>
    </row>
    <row r="63">
      <c r="A63" s="15" t="n"/>
      <c r="B63" s="15" t="n"/>
      <c r="C63" s="15" t="n"/>
      <c r="D63" s="15" t="n"/>
      <c r="E63" s="15" t="n"/>
      <c r="F63" s="15" t="n"/>
      <c r="G63" s="16" t="n"/>
      <c r="H63" s="17" t="n"/>
      <c r="I63" s="7" t="n"/>
      <c r="J63" s="7" t="n"/>
      <c r="K63" s="15">
        <f>IF(B63="","",IF(J63&lt;&gt;"","완료",IF(I63&lt;&gt;"","보완 요청",IF(COUNTIF(D63:F63,"제출")&gt;0,"제출 중","미제출"))))</f>
        <v/>
      </c>
      <c r="L63" s="17" t="n"/>
      <c r="M63" s="15">
        <f>IF(C63="","",IF(COUNTIF(C$5:C63,C63)=1,MAX(M$4:M62)+1,""))</f>
        <v/>
      </c>
    </row>
    <row r="64">
      <c r="A64" s="15" t="n"/>
      <c r="B64" s="15" t="n"/>
      <c r="C64" s="15" t="n"/>
      <c r="D64" s="15" t="n"/>
      <c r="E64" s="15" t="n"/>
      <c r="F64" s="15" t="n"/>
      <c r="G64" s="16" t="n"/>
      <c r="H64" s="17" t="n"/>
      <c r="I64" s="7" t="n"/>
      <c r="J64" s="7" t="n"/>
      <c r="K64" s="15">
        <f>IF(B64="","",IF(J64&lt;&gt;"","완료",IF(I64&lt;&gt;"","보완 요청",IF(COUNTIF(D64:F64,"제출")&gt;0,"제출 중","미제출"))))</f>
        <v/>
      </c>
      <c r="L64" s="17" t="n"/>
      <c r="M64" s="15">
        <f>IF(C64="","",IF(COUNTIF(C$5:C64,C64)=1,MAX(M$4:M63)+1,""))</f>
        <v/>
      </c>
    </row>
    <row r="65">
      <c r="A65" s="15" t="n"/>
      <c r="B65" s="15" t="n"/>
      <c r="C65" s="15" t="n"/>
      <c r="D65" s="15" t="n"/>
      <c r="E65" s="15" t="n"/>
      <c r="F65" s="15" t="n"/>
      <c r="G65" s="16" t="n"/>
      <c r="H65" s="17" t="n"/>
      <c r="I65" s="7" t="n"/>
      <c r="J65" s="7" t="n"/>
      <c r="K65" s="15">
        <f>IF(B65="","",IF(J65&lt;&gt;"","완료",IF(I65&lt;&gt;"","보완 요청",IF(COUNTIF(D65:F65,"제출")&gt;0,"제출 중","미제출"))))</f>
        <v/>
      </c>
      <c r="L65" s="17" t="n"/>
      <c r="M65" s="15">
        <f>IF(C65="","",IF(COUNTIF(C$5:C65,C65)=1,MAX(M$4:M64)+1,""))</f>
        <v/>
      </c>
    </row>
    <row r="66">
      <c r="A66" s="15" t="n"/>
      <c r="B66" s="15" t="n"/>
      <c r="C66" s="15" t="n"/>
      <c r="D66" s="15" t="n"/>
      <c r="E66" s="15" t="n"/>
      <c r="F66" s="15" t="n"/>
      <c r="G66" s="16" t="n"/>
      <c r="H66" s="17" t="n"/>
      <c r="I66" s="7" t="n"/>
      <c r="J66" s="7" t="n"/>
      <c r="K66" s="15">
        <f>IF(B66="","",IF(J66&lt;&gt;"","완료",IF(I66&lt;&gt;"","보완 요청",IF(COUNTIF(D66:F66,"제출")&gt;0,"제출 중","미제출"))))</f>
        <v/>
      </c>
      <c r="L66" s="17" t="n"/>
      <c r="M66" s="15">
        <f>IF(C66="","",IF(COUNTIF(C$5:C66,C66)=1,MAX(M$4:M65)+1,""))</f>
        <v/>
      </c>
    </row>
    <row r="67">
      <c r="A67" s="15" t="n"/>
      <c r="B67" s="15" t="n"/>
      <c r="C67" s="15" t="n"/>
      <c r="D67" s="15" t="n"/>
      <c r="E67" s="15" t="n"/>
      <c r="F67" s="15" t="n"/>
      <c r="G67" s="16" t="n"/>
      <c r="H67" s="17" t="n"/>
      <c r="I67" s="7" t="n"/>
      <c r="J67" s="7" t="n"/>
      <c r="K67" s="15">
        <f>IF(B67="","",IF(J67&lt;&gt;"","완료",IF(I67&lt;&gt;"","보완 요청",IF(COUNTIF(D67:F67,"제출")&gt;0,"제출 중","미제출"))))</f>
        <v/>
      </c>
      <c r="L67" s="17" t="n"/>
      <c r="M67" s="15">
        <f>IF(C67="","",IF(COUNTIF(C$5:C67,C67)=1,MAX(M$4:M66)+1,""))</f>
        <v/>
      </c>
    </row>
    <row r="68">
      <c r="A68" s="15" t="n"/>
      <c r="B68" s="15" t="n"/>
      <c r="C68" s="15" t="n"/>
      <c r="D68" s="15" t="n"/>
      <c r="E68" s="15" t="n"/>
      <c r="F68" s="15" t="n"/>
      <c r="G68" s="16" t="n"/>
      <c r="H68" s="17" t="n"/>
      <c r="I68" s="7" t="n"/>
      <c r="J68" s="7" t="n"/>
      <c r="K68" s="15">
        <f>IF(B68="","",IF(J68&lt;&gt;"","완료",IF(I68&lt;&gt;"","보완 요청",IF(COUNTIF(D68:F68,"제출")&gt;0,"제출 중","미제출"))))</f>
        <v/>
      </c>
      <c r="L68" s="17" t="n"/>
      <c r="M68" s="15">
        <f>IF(C68="","",IF(COUNTIF(C$5:C68,C68)=1,MAX(M$4:M67)+1,""))</f>
        <v/>
      </c>
    </row>
    <row r="69">
      <c r="A69" s="15" t="n"/>
      <c r="B69" s="15" t="n"/>
      <c r="C69" s="15" t="n"/>
      <c r="D69" s="15" t="n"/>
      <c r="E69" s="15" t="n"/>
      <c r="F69" s="15" t="n"/>
      <c r="G69" s="16" t="n"/>
      <c r="H69" s="17" t="n"/>
      <c r="I69" s="7" t="n"/>
      <c r="J69" s="7" t="n"/>
      <c r="K69" s="15">
        <f>IF(B69="","",IF(J69&lt;&gt;"","완료",IF(I69&lt;&gt;"","보완 요청",IF(COUNTIF(D69:F69,"제출")&gt;0,"제출 중","미제출"))))</f>
        <v/>
      </c>
      <c r="L69" s="17" t="n"/>
      <c r="M69" s="15">
        <f>IF(C69="","",IF(COUNTIF(C$5:C69,C69)=1,MAX(M$4:M68)+1,""))</f>
        <v/>
      </c>
    </row>
    <row r="70">
      <c r="A70" s="15" t="n"/>
      <c r="B70" s="15" t="n"/>
      <c r="C70" s="15" t="n"/>
      <c r="D70" s="15" t="n"/>
      <c r="E70" s="15" t="n"/>
      <c r="F70" s="15" t="n"/>
      <c r="G70" s="16" t="n"/>
      <c r="H70" s="17" t="n"/>
      <c r="I70" s="7" t="n"/>
      <c r="J70" s="7" t="n"/>
      <c r="K70" s="15">
        <f>IF(B70="","",IF(J70&lt;&gt;"","완료",IF(I70&lt;&gt;"","보완 요청",IF(COUNTIF(D70:F70,"제출")&gt;0,"제출 중","미제출"))))</f>
        <v/>
      </c>
      <c r="L70" s="17" t="n"/>
      <c r="M70" s="15">
        <f>IF(C70="","",IF(COUNTIF(C$5:C70,C70)=1,MAX(M$4:M69)+1,""))</f>
        <v/>
      </c>
    </row>
    <row r="71">
      <c r="A71" s="15" t="n"/>
      <c r="B71" s="15" t="n"/>
      <c r="C71" s="15" t="n"/>
      <c r="D71" s="15" t="n"/>
      <c r="E71" s="15" t="n"/>
      <c r="F71" s="15" t="n"/>
      <c r="G71" s="16" t="n"/>
      <c r="H71" s="17" t="n"/>
      <c r="I71" s="7" t="n"/>
      <c r="J71" s="7" t="n"/>
      <c r="K71" s="15">
        <f>IF(B71="","",IF(J71&lt;&gt;"","완료",IF(I71&lt;&gt;"","보완 요청",IF(COUNTIF(D71:F71,"제출")&gt;0,"제출 중","미제출"))))</f>
        <v/>
      </c>
      <c r="L71" s="17" t="n"/>
      <c r="M71" s="15">
        <f>IF(C71="","",IF(COUNTIF(C$5:C71,C71)=1,MAX(M$4:M70)+1,""))</f>
        <v/>
      </c>
    </row>
    <row r="72">
      <c r="A72" s="15" t="n"/>
      <c r="B72" s="15" t="n"/>
      <c r="C72" s="15" t="n"/>
      <c r="D72" s="15" t="n"/>
      <c r="E72" s="15" t="n"/>
      <c r="F72" s="15" t="n"/>
      <c r="G72" s="16" t="n"/>
      <c r="H72" s="17" t="n"/>
      <c r="I72" s="7" t="n"/>
      <c r="J72" s="7" t="n"/>
      <c r="K72" s="15">
        <f>IF(B72="","",IF(J72&lt;&gt;"","완료",IF(I72&lt;&gt;"","보완 요청",IF(COUNTIF(D72:F72,"제출")&gt;0,"제출 중","미제출"))))</f>
        <v/>
      </c>
      <c r="L72" s="17" t="n"/>
      <c r="M72" s="15">
        <f>IF(C72="","",IF(COUNTIF(C$5:C72,C72)=1,MAX(M$4:M71)+1,""))</f>
        <v/>
      </c>
    </row>
    <row r="73">
      <c r="A73" s="15" t="n"/>
      <c r="B73" s="15" t="n"/>
      <c r="C73" s="15" t="n"/>
      <c r="D73" s="15" t="n"/>
      <c r="E73" s="15" t="n"/>
      <c r="F73" s="15" t="n"/>
      <c r="G73" s="16" t="n"/>
      <c r="H73" s="17" t="n"/>
      <c r="I73" s="7" t="n"/>
      <c r="J73" s="7" t="n"/>
      <c r="K73" s="15">
        <f>IF(B73="","",IF(J73&lt;&gt;"","완료",IF(I73&lt;&gt;"","보완 요청",IF(COUNTIF(D73:F73,"제출")&gt;0,"제출 중","미제출"))))</f>
        <v/>
      </c>
      <c r="L73" s="17" t="n"/>
      <c r="M73" s="15">
        <f>IF(C73="","",IF(COUNTIF(C$5:C73,C73)=1,MAX(M$4:M72)+1,""))</f>
        <v/>
      </c>
    </row>
    <row r="74">
      <c r="A74" s="15" t="n"/>
      <c r="B74" s="15" t="n"/>
      <c r="C74" s="15" t="n"/>
      <c r="D74" s="15" t="n"/>
      <c r="E74" s="15" t="n"/>
      <c r="F74" s="15" t="n"/>
      <c r="G74" s="16" t="n"/>
      <c r="H74" s="17" t="n"/>
      <c r="I74" s="7" t="n"/>
      <c r="J74" s="7" t="n"/>
      <c r="K74" s="15">
        <f>IF(B74="","",IF(J74&lt;&gt;"","완료",IF(I74&lt;&gt;"","보완 요청",IF(COUNTIF(D74:F74,"제출")&gt;0,"제출 중","미제출"))))</f>
        <v/>
      </c>
      <c r="L74" s="17" t="n"/>
      <c r="M74" s="15">
        <f>IF(C74="","",IF(COUNTIF(C$5:C74,C74)=1,MAX(M$4:M73)+1,""))</f>
        <v/>
      </c>
    </row>
    <row r="75">
      <c r="A75" s="15" t="n"/>
      <c r="B75" s="15" t="n"/>
      <c r="C75" s="15" t="n"/>
      <c r="D75" s="15" t="n"/>
      <c r="E75" s="15" t="n"/>
      <c r="F75" s="15" t="n"/>
      <c r="G75" s="16" t="n"/>
      <c r="H75" s="17" t="n"/>
      <c r="I75" s="7" t="n"/>
      <c r="J75" s="7" t="n"/>
      <c r="K75" s="15">
        <f>IF(B75="","",IF(J75&lt;&gt;"","완료",IF(I75&lt;&gt;"","보완 요청",IF(COUNTIF(D75:F75,"제출")&gt;0,"제출 중","미제출"))))</f>
        <v/>
      </c>
      <c r="L75" s="17" t="n"/>
      <c r="M75" s="15">
        <f>IF(C75="","",IF(COUNTIF(C$5:C75,C75)=1,MAX(M$4:M74)+1,""))</f>
        <v/>
      </c>
    </row>
    <row r="76">
      <c r="A76" s="15" t="n"/>
      <c r="B76" s="15" t="n"/>
      <c r="C76" s="15" t="n"/>
      <c r="D76" s="15" t="n"/>
      <c r="E76" s="15" t="n"/>
      <c r="F76" s="15" t="n"/>
      <c r="G76" s="16" t="n"/>
      <c r="H76" s="17" t="n"/>
      <c r="I76" s="7" t="n"/>
      <c r="J76" s="7" t="n"/>
      <c r="K76" s="15">
        <f>IF(B76="","",IF(J76&lt;&gt;"","완료",IF(I76&lt;&gt;"","보완 요청",IF(COUNTIF(D76:F76,"제출")&gt;0,"제출 중","미제출"))))</f>
        <v/>
      </c>
      <c r="L76" s="17" t="n"/>
      <c r="M76" s="15">
        <f>IF(C76="","",IF(COUNTIF(C$5:C76,C76)=1,MAX(M$4:M75)+1,""))</f>
        <v/>
      </c>
    </row>
    <row r="77">
      <c r="A77" s="15" t="n"/>
      <c r="B77" s="15" t="n"/>
      <c r="C77" s="15" t="n"/>
      <c r="D77" s="15" t="n"/>
      <c r="E77" s="15" t="n"/>
      <c r="F77" s="15" t="n"/>
      <c r="G77" s="16" t="n"/>
      <c r="H77" s="17" t="n"/>
      <c r="I77" s="7" t="n"/>
      <c r="J77" s="7" t="n"/>
      <c r="K77" s="15">
        <f>IF(B77="","",IF(J77&lt;&gt;"","완료",IF(I77&lt;&gt;"","보완 요청",IF(COUNTIF(D77:F77,"제출")&gt;0,"제출 중","미제출"))))</f>
        <v/>
      </c>
      <c r="L77" s="17" t="n"/>
      <c r="M77" s="15">
        <f>IF(C77="","",IF(COUNTIF(C$5:C77,C77)=1,MAX(M$4:M76)+1,""))</f>
        <v/>
      </c>
    </row>
    <row r="78">
      <c r="A78" s="15" t="n"/>
      <c r="B78" s="15" t="n"/>
      <c r="C78" s="15" t="n"/>
      <c r="D78" s="15" t="n"/>
      <c r="E78" s="15" t="n"/>
      <c r="F78" s="15" t="n"/>
      <c r="G78" s="16" t="n"/>
      <c r="H78" s="17" t="n"/>
      <c r="I78" s="7" t="n"/>
      <c r="J78" s="7" t="n"/>
      <c r="K78" s="15">
        <f>IF(B78="","",IF(J78&lt;&gt;"","완료",IF(I78&lt;&gt;"","보완 요청",IF(COUNTIF(D78:F78,"제출")&gt;0,"제출 중","미제출"))))</f>
        <v/>
      </c>
      <c r="L78" s="17" t="n"/>
      <c r="M78" s="15">
        <f>IF(C78="","",IF(COUNTIF(C$5:C78,C78)=1,MAX(M$4:M77)+1,""))</f>
        <v/>
      </c>
    </row>
    <row r="79">
      <c r="A79" s="15" t="n"/>
      <c r="B79" s="15" t="n"/>
      <c r="C79" s="15" t="n"/>
      <c r="D79" s="15" t="n"/>
      <c r="E79" s="15" t="n"/>
      <c r="F79" s="15" t="n"/>
      <c r="G79" s="16" t="n"/>
      <c r="H79" s="17" t="n"/>
      <c r="I79" s="7" t="n"/>
      <c r="J79" s="7" t="n"/>
      <c r="K79" s="15">
        <f>IF(B79="","",IF(J79&lt;&gt;"","완료",IF(I79&lt;&gt;"","보완 요청",IF(COUNTIF(D79:F79,"제출")&gt;0,"제출 중","미제출"))))</f>
        <v/>
      </c>
      <c r="L79" s="17" t="n"/>
      <c r="M79" s="15">
        <f>IF(C79="","",IF(COUNTIF(C$5:C79,C79)=1,MAX(M$4:M78)+1,""))</f>
        <v/>
      </c>
    </row>
    <row r="80">
      <c r="A80" s="15" t="n"/>
      <c r="B80" s="15" t="n"/>
      <c r="C80" s="15" t="n"/>
      <c r="D80" s="15" t="n"/>
      <c r="E80" s="15" t="n"/>
      <c r="F80" s="15" t="n"/>
      <c r="G80" s="16" t="n"/>
      <c r="H80" s="17" t="n"/>
      <c r="I80" s="7" t="n"/>
      <c r="J80" s="7" t="n"/>
      <c r="K80" s="15">
        <f>IF(B80="","",IF(J80&lt;&gt;"","완료",IF(I80&lt;&gt;"","보완 요청",IF(COUNTIF(D80:F80,"제출")&gt;0,"제출 중","미제출"))))</f>
        <v/>
      </c>
      <c r="L80" s="17" t="n"/>
      <c r="M80" s="15">
        <f>IF(C80="","",IF(COUNTIF(C$5:C80,C80)=1,MAX(M$4:M79)+1,""))</f>
        <v/>
      </c>
    </row>
    <row r="81">
      <c r="A81" s="15" t="n"/>
      <c r="B81" s="15" t="n"/>
      <c r="C81" s="15" t="n"/>
      <c r="D81" s="15" t="n"/>
      <c r="E81" s="15" t="n"/>
      <c r="F81" s="15" t="n"/>
      <c r="G81" s="16" t="n"/>
      <c r="H81" s="17" t="n"/>
      <c r="I81" s="7" t="n"/>
      <c r="J81" s="7" t="n"/>
      <c r="K81" s="15">
        <f>IF(B81="","",IF(J81&lt;&gt;"","완료",IF(I81&lt;&gt;"","보완 요청",IF(COUNTIF(D81:F81,"제출")&gt;0,"제출 중","미제출"))))</f>
        <v/>
      </c>
      <c r="L81" s="17" t="n"/>
      <c r="M81" s="15">
        <f>IF(C81="","",IF(COUNTIF(C$5:C81,C81)=1,MAX(M$4:M80)+1,""))</f>
        <v/>
      </c>
    </row>
    <row r="82">
      <c r="A82" s="15" t="n"/>
      <c r="B82" s="15" t="n"/>
      <c r="C82" s="15" t="n"/>
      <c r="D82" s="15" t="n"/>
      <c r="E82" s="15" t="n"/>
      <c r="F82" s="15" t="n"/>
      <c r="G82" s="16" t="n"/>
      <c r="H82" s="17" t="n"/>
      <c r="I82" s="7" t="n"/>
      <c r="J82" s="7" t="n"/>
      <c r="K82" s="15">
        <f>IF(B82="","",IF(J82&lt;&gt;"","완료",IF(I82&lt;&gt;"","보완 요청",IF(COUNTIF(D82:F82,"제출")&gt;0,"제출 중","미제출"))))</f>
        <v/>
      </c>
      <c r="L82" s="17" t="n"/>
      <c r="M82" s="15">
        <f>IF(C82="","",IF(COUNTIF(C$5:C82,C82)=1,MAX(M$4:M81)+1,""))</f>
        <v/>
      </c>
    </row>
    <row r="83">
      <c r="A83" s="15" t="n"/>
      <c r="B83" s="15" t="n"/>
      <c r="C83" s="15" t="n"/>
      <c r="D83" s="15" t="n"/>
      <c r="E83" s="15" t="n"/>
      <c r="F83" s="15" t="n"/>
      <c r="G83" s="16" t="n"/>
      <c r="H83" s="17" t="n"/>
      <c r="I83" s="7" t="n"/>
      <c r="J83" s="7" t="n"/>
      <c r="K83" s="15">
        <f>IF(B83="","",IF(J83&lt;&gt;"","완료",IF(I83&lt;&gt;"","보완 요청",IF(COUNTIF(D83:F83,"제출")&gt;0,"제출 중","미제출"))))</f>
        <v/>
      </c>
      <c r="L83" s="17" t="n"/>
      <c r="M83" s="15">
        <f>IF(C83="","",IF(COUNTIF(C$5:C83,C83)=1,MAX(M$4:M82)+1,""))</f>
        <v/>
      </c>
    </row>
    <row r="84">
      <c r="A84" s="15" t="n"/>
      <c r="B84" s="15" t="n"/>
      <c r="C84" s="15" t="n"/>
      <c r="D84" s="15" t="n"/>
      <c r="E84" s="15" t="n"/>
      <c r="F84" s="15" t="n"/>
      <c r="G84" s="16" t="n"/>
      <c r="H84" s="17" t="n"/>
      <c r="I84" s="7" t="n"/>
      <c r="J84" s="7" t="n"/>
      <c r="K84" s="15">
        <f>IF(B84="","",IF(J84&lt;&gt;"","완료",IF(I84&lt;&gt;"","보완 요청",IF(COUNTIF(D84:F84,"제출")&gt;0,"제출 중","미제출"))))</f>
        <v/>
      </c>
      <c r="L84" s="17" t="n"/>
      <c r="M84" s="15">
        <f>IF(C84="","",IF(COUNTIF(C$5:C84,C84)=1,MAX(M$4:M83)+1,""))</f>
        <v/>
      </c>
    </row>
    <row r="85">
      <c r="A85" s="15" t="n"/>
      <c r="B85" s="15" t="n"/>
      <c r="C85" s="15" t="n"/>
      <c r="D85" s="15" t="n"/>
      <c r="E85" s="15" t="n"/>
      <c r="F85" s="15" t="n"/>
      <c r="G85" s="16" t="n"/>
      <c r="H85" s="17" t="n"/>
      <c r="I85" s="7" t="n"/>
      <c r="J85" s="7" t="n"/>
      <c r="K85" s="15">
        <f>IF(B85="","",IF(J85&lt;&gt;"","완료",IF(I85&lt;&gt;"","보완 요청",IF(COUNTIF(D85:F85,"제출")&gt;0,"제출 중","미제출"))))</f>
        <v/>
      </c>
      <c r="L85" s="17" t="n"/>
      <c r="M85" s="15">
        <f>IF(C85="","",IF(COUNTIF(C$5:C85,C85)=1,MAX(M$4:M84)+1,""))</f>
        <v/>
      </c>
    </row>
    <row r="86">
      <c r="A86" s="15" t="n"/>
      <c r="B86" s="15" t="n"/>
      <c r="C86" s="15" t="n"/>
      <c r="D86" s="15" t="n"/>
      <c r="E86" s="15" t="n"/>
      <c r="F86" s="15" t="n"/>
      <c r="G86" s="16" t="n"/>
      <c r="H86" s="17" t="n"/>
      <c r="I86" s="7" t="n"/>
      <c r="J86" s="7" t="n"/>
      <c r="K86" s="15">
        <f>IF(B86="","",IF(J86&lt;&gt;"","완료",IF(I86&lt;&gt;"","보완 요청",IF(COUNTIF(D86:F86,"제출")&gt;0,"제출 중","미제출"))))</f>
        <v/>
      </c>
      <c r="L86" s="17" t="n"/>
      <c r="M86" s="15">
        <f>IF(C86="","",IF(COUNTIF(C$5:C86,C86)=1,MAX(M$4:M85)+1,""))</f>
        <v/>
      </c>
    </row>
    <row r="87">
      <c r="A87" s="15" t="n"/>
      <c r="B87" s="15" t="n"/>
      <c r="C87" s="15" t="n"/>
      <c r="D87" s="15" t="n"/>
      <c r="E87" s="15" t="n"/>
      <c r="F87" s="15" t="n"/>
      <c r="G87" s="16" t="n"/>
      <c r="H87" s="17" t="n"/>
      <c r="I87" s="7" t="n"/>
      <c r="J87" s="7" t="n"/>
      <c r="K87" s="15">
        <f>IF(B87="","",IF(J87&lt;&gt;"","완료",IF(I87&lt;&gt;"","보완 요청",IF(COUNTIF(D87:F87,"제출")&gt;0,"제출 중","미제출"))))</f>
        <v/>
      </c>
      <c r="L87" s="17" t="n"/>
      <c r="M87" s="15">
        <f>IF(C87="","",IF(COUNTIF(C$5:C87,C87)=1,MAX(M$4:M86)+1,""))</f>
        <v/>
      </c>
    </row>
    <row r="88">
      <c r="A88" s="15" t="n"/>
      <c r="B88" s="15" t="n"/>
      <c r="C88" s="15" t="n"/>
      <c r="D88" s="15" t="n"/>
      <c r="E88" s="15" t="n"/>
      <c r="F88" s="15" t="n"/>
      <c r="G88" s="16" t="n"/>
      <c r="H88" s="17" t="n"/>
      <c r="I88" s="7" t="n"/>
      <c r="J88" s="7" t="n"/>
      <c r="K88" s="15">
        <f>IF(B88="","",IF(J88&lt;&gt;"","완료",IF(I88&lt;&gt;"","보완 요청",IF(COUNTIF(D88:F88,"제출")&gt;0,"제출 중","미제출"))))</f>
        <v/>
      </c>
      <c r="L88" s="17" t="n"/>
      <c r="M88" s="15">
        <f>IF(C88="","",IF(COUNTIF(C$5:C88,C88)=1,MAX(M$4:M87)+1,""))</f>
        <v/>
      </c>
    </row>
    <row r="89">
      <c r="A89" s="15" t="n"/>
      <c r="B89" s="15" t="n"/>
      <c r="C89" s="15" t="n"/>
      <c r="D89" s="15" t="n"/>
      <c r="E89" s="15" t="n"/>
      <c r="F89" s="15" t="n"/>
      <c r="G89" s="16" t="n"/>
      <c r="H89" s="17" t="n"/>
      <c r="I89" s="7" t="n"/>
      <c r="J89" s="7" t="n"/>
      <c r="K89" s="15">
        <f>IF(B89="","",IF(J89&lt;&gt;"","완료",IF(I89&lt;&gt;"","보완 요청",IF(COUNTIF(D89:F89,"제출")&gt;0,"제출 중","미제출"))))</f>
        <v/>
      </c>
      <c r="L89" s="17" t="n"/>
      <c r="M89" s="15">
        <f>IF(C89="","",IF(COUNTIF(C$5:C89,C89)=1,MAX(M$4:M88)+1,""))</f>
        <v/>
      </c>
    </row>
    <row r="90">
      <c r="A90" s="15" t="n"/>
      <c r="B90" s="15" t="n"/>
      <c r="C90" s="15" t="n"/>
      <c r="D90" s="15" t="n"/>
      <c r="E90" s="15" t="n"/>
      <c r="F90" s="15" t="n"/>
      <c r="G90" s="16" t="n"/>
      <c r="H90" s="17" t="n"/>
      <c r="I90" s="7" t="n"/>
      <c r="J90" s="7" t="n"/>
      <c r="K90" s="15">
        <f>IF(B90="","",IF(J90&lt;&gt;"","완료",IF(I90&lt;&gt;"","보완 요청",IF(COUNTIF(D90:F90,"제출")&gt;0,"제출 중","미제출"))))</f>
        <v/>
      </c>
      <c r="L90" s="17" t="n"/>
      <c r="M90" s="15">
        <f>IF(C90="","",IF(COUNTIF(C$5:C90,C90)=1,MAX(M$4:M89)+1,""))</f>
        <v/>
      </c>
    </row>
    <row r="91">
      <c r="A91" s="15" t="n"/>
      <c r="B91" s="15" t="n"/>
      <c r="C91" s="15" t="n"/>
      <c r="D91" s="15" t="n"/>
      <c r="E91" s="15" t="n"/>
      <c r="F91" s="15" t="n"/>
      <c r="G91" s="16" t="n"/>
      <c r="H91" s="17" t="n"/>
      <c r="I91" s="7" t="n"/>
      <c r="J91" s="7" t="n"/>
      <c r="K91" s="15">
        <f>IF(B91="","",IF(J91&lt;&gt;"","완료",IF(I91&lt;&gt;"","보완 요청",IF(COUNTIF(D91:F91,"제출")&gt;0,"제출 중","미제출"))))</f>
        <v/>
      </c>
      <c r="L91" s="17" t="n"/>
      <c r="M91" s="15">
        <f>IF(C91="","",IF(COUNTIF(C$5:C91,C91)=1,MAX(M$4:M90)+1,""))</f>
        <v/>
      </c>
    </row>
    <row r="92">
      <c r="A92" s="15" t="n"/>
      <c r="B92" s="15" t="n"/>
      <c r="C92" s="15" t="n"/>
      <c r="D92" s="15" t="n"/>
      <c r="E92" s="15" t="n"/>
      <c r="F92" s="15" t="n"/>
      <c r="G92" s="16" t="n"/>
      <c r="H92" s="17" t="n"/>
      <c r="I92" s="7" t="n"/>
      <c r="J92" s="7" t="n"/>
      <c r="K92" s="15">
        <f>IF(B92="","",IF(J92&lt;&gt;"","완료",IF(I92&lt;&gt;"","보완 요청",IF(COUNTIF(D92:F92,"제출")&gt;0,"제출 중","미제출"))))</f>
        <v/>
      </c>
      <c r="L92" s="17" t="n"/>
      <c r="M92" s="15">
        <f>IF(C92="","",IF(COUNTIF(C$5:C92,C92)=1,MAX(M$4:M91)+1,""))</f>
        <v/>
      </c>
    </row>
    <row r="93">
      <c r="A93" s="15" t="n"/>
      <c r="B93" s="15" t="n"/>
      <c r="C93" s="15" t="n"/>
      <c r="D93" s="15" t="n"/>
      <c r="E93" s="15" t="n"/>
      <c r="F93" s="15" t="n"/>
      <c r="G93" s="16" t="n"/>
      <c r="H93" s="17" t="n"/>
      <c r="I93" s="7" t="n"/>
      <c r="J93" s="7" t="n"/>
      <c r="K93" s="15">
        <f>IF(B93="","",IF(J93&lt;&gt;"","완료",IF(I93&lt;&gt;"","보완 요청",IF(COUNTIF(D93:F93,"제출")&gt;0,"제출 중","미제출"))))</f>
        <v/>
      </c>
      <c r="L93" s="17" t="n"/>
      <c r="M93" s="15">
        <f>IF(C93="","",IF(COUNTIF(C$5:C93,C93)=1,MAX(M$4:M92)+1,""))</f>
        <v/>
      </c>
    </row>
    <row r="94">
      <c r="A94" s="15" t="n"/>
      <c r="B94" s="15" t="n"/>
      <c r="C94" s="15" t="n"/>
      <c r="D94" s="15" t="n"/>
      <c r="E94" s="15" t="n"/>
      <c r="F94" s="15" t="n"/>
      <c r="G94" s="16" t="n"/>
      <c r="H94" s="17" t="n"/>
      <c r="I94" s="7" t="n"/>
      <c r="J94" s="7" t="n"/>
      <c r="K94" s="15">
        <f>IF(B94="","",IF(J94&lt;&gt;"","완료",IF(I94&lt;&gt;"","보완 요청",IF(COUNTIF(D94:F94,"제출")&gt;0,"제출 중","미제출"))))</f>
        <v/>
      </c>
      <c r="L94" s="17" t="n"/>
      <c r="M94" s="15">
        <f>IF(C94="","",IF(COUNTIF(C$5:C94,C94)=1,MAX(M$4:M93)+1,""))</f>
        <v/>
      </c>
    </row>
    <row r="95">
      <c r="A95" s="15" t="n"/>
      <c r="B95" s="15" t="n"/>
      <c r="C95" s="15" t="n"/>
      <c r="D95" s="15" t="n"/>
      <c r="E95" s="15" t="n"/>
      <c r="F95" s="15" t="n"/>
      <c r="G95" s="16" t="n"/>
      <c r="H95" s="17" t="n"/>
      <c r="I95" s="7" t="n"/>
      <c r="J95" s="7" t="n"/>
      <c r="K95" s="15">
        <f>IF(B95="","",IF(J95&lt;&gt;"","완료",IF(I95&lt;&gt;"","보완 요청",IF(COUNTIF(D95:F95,"제출")&gt;0,"제출 중","미제출"))))</f>
        <v/>
      </c>
      <c r="L95" s="17" t="n"/>
      <c r="M95" s="15">
        <f>IF(C95="","",IF(COUNTIF(C$5:C95,C95)=1,MAX(M$4:M94)+1,""))</f>
        <v/>
      </c>
    </row>
    <row r="96">
      <c r="A96" s="15" t="n"/>
      <c r="B96" s="15" t="n"/>
      <c r="C96" s="15" t="n"/>
      <c r="D96" s="15" t="n"/>
      <c r="E96" s="15" t="n"/>
      <c r="F96" s="15" t="n"/>
      <c r="G96" s="16" t="n"/>
      <c r="H96" s="17" t="n"/>
      <c r="I96" s="7" t="n"/>
      <c r="J96" s="7" t="n"/>
      <c r="K96" s="15">
        <f>IF(B96="","",IF(J96&lt;&gt;"","완료",IF(I96&lt;&gt;"","보완 요청",IF(COUNTIF(D96:F96,"제출")&gt;0,"제출 중","미제출"))))</f>
        <v/>
      </c>
      <c r="L96" s="17" t="n"/>
      <c r="M96" s="15">
        <f>IF(C96="","",IF(COUNTIF(C$5:C96,C96)=1,MAX(M$4:M95)+1,""))</f>
        <v/>
      </c>
    </row>
    <row r="97">
      <c r="A97" s="15" t="n"/>
      <c r="B97" s="15" t="n"/>
      <c r="C97" s="15" t="n"/>
      <c r="D97" s="15" t="n"/>
      <c r="E97" s="15" t="n"/>
      <c r="F97" s="15" t="n"/>
      <c r="G97" s="16" t="n"/>
      <c r="H97" s="17" t="n"/>
      <c r="I97" s="7" t="n"/>
      <c r="J97" s="7" t="n"/>
      <c r="K97" s="15">
        <f>IF(B97="","",IF(J97&lt;&gt;"","완료",IF(I97&lt;&gt;"","보완 요청",IF(COUNTIF(D97:F97,"제출")&gt;0,"제출 중","미제출"))))</f>
        <v/>
      </c>
      <c r="L97" s="17" t="n"/>
      <c r="M97" s="15">
        <f>IF(C97="","",IF(COUNTIF(C$5:C97,C97)=1,MAX(M$4:M96)+1,""))</f>
        <v/>
      </c>
    </row>
    <row r="98">
      <c r="A98" s="15" t="n"/>
      <c r="B98" s="15" t="n"/>
      <c r="C98" s="15" t="n"/>
      <c r="D98" s="15" t="n"/>
      <c r="E98" s="15" t="n"/>
      <c r="F98" s="15" t="n"/>
      <c r="G98" s="16" t="n"/>
      <c r="H98" s="17" t="n"/>
      <c r="I98" s="7" t="n"/>
      <c r="J98" s="7" t="n"/>
      <c r="K98" s="15">
        <f>IF(B98="","",IF(J98&lt;&gt;"","완료",IF(I98&lt;&gt;"","보완 요청",IF(COUNTIF(D98:F98,"제출")&gt;0,"제출 중","미제출"))))</f>
        <v/>
      </c>
      <c r="L98" s="17" t="n"/>
      <c r="M98" s="15">
        <f>IF(C98="","",IF(COUNTIF(C$5:C98,C98)=1,MAX(M$4:M97)+1,""))</f>
        <v/>
      </c>
    </row>
    <row r="99">
      <c r="A99" s="15" t="n"/>
      <c r="B99" s="15" t="n"/>
      <c r="C99" s="15" t="n"/>
      <c r="D99" s="15" t="n"/>
      <c r="E99" s="15" t="n"/>
      <c r="F99" s="15" t="n"/>
      <c r="G99" s="16" t="n"/>
      <c r="H99" s="17" t="n"/>
      <c r="I99" s="7" t="n"/>
      <c r="J99" s="7" t="n"/>
      <c r="K99" s="15">
        <f>IF(B99="","",IF(J99&lt;&gt;"","완료",IF(I99&lt;&gt;"","보완 요청",IF(COUNTIF(D99:F99,"제출")&gt;0,"제출 중","미제출"))))</f>
        <v/>
      </c>
      <c r="L99" s="17" t="n"/>
      <c r="M99" s="15">
        <f>IF(C99="","",IF(COUNTIF(C$5:C99,C99)=1,MAX(M$4:M98)+1,""))</f>
        <v/>
      </c>
    </row>
    <row r="100">
      <c r="A100" s="15" t="n"/>
      <c r="B100" s="15" t="n"/>
      <c r="C100" s="15" t="n"/>
      <c r="D100" s="15" t="n"/>
      <c r="E100" s="15" t="n"/>
      <c r="F100" s="15" t="n"/>
      <c r="G100" s="16" t="n"/>
      <c r="H100" s="17" t="n"/>
      <c r="I100" s="7" t="n"/>
      <c r="J100" s="7" t="n"/>
      <c r="K100" s="15">
        <f>IF(B100="","",IF(J100&lt;&gt;"","완료",IF(I100&lt;&gt;"","보완 요청",IF(COUNTIF(D100:F100,"제출")&gt;0,"제출 중","미제출"))))</f>
        <v/>
      </c>
      <c r="L100" s="17" t="n"/>
      <c r="M100" s="15">
        <f>IF(C100="","",IF(COUNTIF(C$5:C100,C100)=1,MAX(M$4:M99)+1,""))</f>
        <v/>
      </c>
    </row>
    <row r="101">
      <c r="A101" s="15" t="n"/>
      <c r="B101" s="15" t="n"/>
      <c r="C101" s="15" t="n"/>
      <c r="D101" s="15" t="n"/>
      <c r="E101" s="15" t="n"/>
      <c r="F101" s="15" t="n"/>
      <c r="G101" s="16" t="n"/>
      <c r="H101" s="17" t="n"/>
      <c r="I101" s="7" t="n"/>
      <c r="J101" s="7" t="n"/>
      <c r="K101" s="15">
        <f>IF(B101="","",IF(J101&lt;&gt;"","완료",IF(I101&lt;&gt;"","보완 요청",IF(COUNTIF(D101:F101,"제출")&gt;0,"제출 중","미제출"))))</f>
        <v/>
      </c>
      <c r="L101" s="17" t="n"/>
      <c r="M101" s="15">
        <f>IF(C101="","",IF(COUNTIF(C$5:C101,C101)=1,MAX(M$4:M100)+1,""))</f>
        <v/>
      </c>
    </row>
    <row r="102">
      <c r="A102" s="15" t="n"/>
      <c r="B102" s="15" t="n"/>
      <c r="C102" s="15" t="n"/>
      <c r="D102" s="15" t="n"/>
      <c r="E102" s="15" t="n"/>
      <c r="F102" s="15" t="n"/>
      <c r="G102" s="16" t="n"/>
      <c r="H102" s="17" t="n"/>
      <c r="I102" s="7" t="n"/>
      <c r="J102" s="7" t="n"/>
      <c r="K102" s="15">
        <f>IF(B102="","",IF(J102&lt;&gt;"","완료",IF(I102&lt;&gt;"","보완 요청",IF(COUNTIF(D102:F102,"제출")&gt;0,"제출 중","미제출"))))</f>
        <v/>
      </c>
      <c r="L102" s="17" t="n"/>
      <c r="M102" s="15">
        <f>IF(C102="","",IF(COUNTIF(C$5:C102,C102)=1,MAX(M$4:M101)+1,""))</f>
        <v/>
      </c>
    </row>
    <row r="103">
      <c r="A103" s="15" t="n"/>
      <c r="B103" s="15" t="n"/>
      <c r="C103" s="15" t="n"/>
      <c r="D103" s="15" t="n"/>
      <c r="E103" s="15" t="n"/>
      <c r="F103" s="15" t="n"/>
      <c r="G103" s="16" t="n"/>
      <c r="H103" s="17" t="n"/>
      <c r="I103" s="7" t="n"/>
      <c r="J103" s="7" t="n"/>
      <c r="K103" s="15">
        <f>IF(B103="","",IF(J103&lt;&gt;"","완료",IF(I103&lt;&gt;"","보완 요청",IF(COUNTIF(D103:F103,"제출")&gt;0,"제출 중","미제출"))))</f>
        <v/>
      </c>
      <c r="L103" s="17" t="n"/>
      <c r="M103" s="15">
        <f>IF(C103="","",IF(COUNTIF(C$5:C103,C103)=1,MAX(M$4:M102)+1,""))</f>
        <v/>
      </c>
    </row>
    <row r="104">
      <c r="A104" s="15" t="n"/>
      <c r="B104" s="15" t="n"/>
      <c r="C104" s="15" t="n"/>
      <c r="D104" s="15" t="n"/>
      <c r="E104" s="15" t="n"/>
      <c r="F104" s="15" t="n"/>
      <c r="G104" s="16" t="n"/>
      <c r="H104" s="17" t="n"/>
      <c r="I104" s="7" t="n"/>
      <c r="J104" s="7" t="n"/>
      <c r="K104" s="15">
        <f>IF(B104="","",IF(J104&lt;&gt;"","완료",IF(I104&lt;&gt;"","보완 요청",IF(COUNTIF(D104:F104,"제출")&gt;0,"제출 중","미제출"))))</f>
        <v/>
      </c>
      <c r="L104" s="17" t="n"/>
      <c r="M104" s="15">
        <f>IF(C104="","",IF(COUNTIF(C$5:C104,C104)=1,MAX(M$4:M103)+1,""))</f>
        <v/>
      </c>
    </row>
    <row r="105">
      <c r="A105" s="15" t="n"/>
      <c r="B105" s="15" t="n"/>
      <c r="C105" s="15" t="n"/>
      <c r="D105" s="15" t="n"/>
      <c r="E105" s="15" t="n"/>
      <c r="F105" s="15" t="n"/>
      <c r="G105" s="16" t="n"/>
      <c r="H105" s="17" t="n"/>
      <c r="I105" s="7" t="n"/>
      <c r="J105" s="7" t="n"/>
      <c r="K105" s="15">
        <f>IF(B105="","",IF(J105&lt;&gt;"","완료",IF(I105&lt;&gt;"","보완 요청",IF(COUNTIF(D105:F105,"제출")&gt;0,"제출 중","미제출"))))</f>
        <v/>
      </c>
      <c r="L105" s="17" t="n"/>
      <c r="M105" s="15">
        <f>IF(C105="","",IF(COUNTIF(C$5:C105,C105)=1,MAX(M$4:M104)+1,""))</f>
        <v/>
      </c>
    </row>
    <row r="106">
      <c r="A106" s="15" t="n"/>
      <c r="B106" s="15" t="n"/>
      <c r="C106" s="15" t="n"/>
      <c r="D106" s="15" t="n"/>
      <c r="E106" s="15" t="n"/>
      <c r="F106" s="15" t="n"/>
      <c r="G106" s="16" t="n"/>
      <c r="H106" s="17" t="n"/>
      <c r="I106" s="7" t="n"/>
      <c r="J106" s="7" t="n"/>
      <c r="K106" s="15">
        <f>IF(B106="","",IF(J106&lt;&gt;"","완료",IF(I106&lt;&gt;"","보완 요청",IF(COUNTIF(D106:F106,"제출")&gt;0,"제출 중","미제출"))))</f>
        <v/>
      </c>
      <c r="L106" s="17" t="n"/>
      <c r="M106" s="15">
        <f>IF(C106="","",IF(COUNTIF(C$5:C106,C106)=1,MAX(M$4:M105)+1,""))</f>
        <v/>
      </c>
    </row>
    <row r="107">
      <c r="A107" s="15" t="n"/>
      <c r="B107" s="15" t="n"/>
      <c r="C107" s="15" t="n"/>
      <c r="D107" s="15" t="n"/>
      <c r="E107" s="15" t="n"/>
      <c r="F107" s="15" t="n"/>
      <c r="G107" s="16" t="n"/>
      <c r="H107" s="17" t="n"/>
      <c r="I107" s="7" t="n"/>
      <c r="J107" s="7" t="n"/>
      <c r="K107" s="15">
        <f>IF(B107="","",IF(J107&lt;&gt;"","완료",IF(I107&lt;&gt;"","보완 요청",IF(COUNTIF(D107:F107,"제출")&gt;0,"제출 중","미제출"))))</f>
        <v/>
      </c>
      <c r="L107" s="17" t="n"/>
      <c r="M107" s="15">
        <f>IF(C107="","",IF(COUNTIF(C$5:C107,C107)=1,MAX(M$4:M106)+1,""))</f>
        <v/>
      </c>
    </row>
    <row r="108">
      <c r="A108" s="15" t="n"/>
      <c r="B108" s="15" t="n"/>
      <c r="C108" s="15" t="n"/>
      <c r="D108" s="15" t="n"/>
      <c r="E108" s="15" t="n"/>
      <c r="F108" s="15" t="n"/>
      <c r="G108" s="16" t="n"/>
      <c r="H108" s="17" t="n"/>
      <c r="I108" s="7" t="n"/>
      <c r="J108" s="7" t="n"/>
      <c r="K108" s="15">
        <f>IF(B108="","",IF(J108&lt;&gt;"","완료",IF(I108&lt;&gt;"","보완 요청",IF(COUNTIF(D108:F108,"제출")&gt;0,"제출 중","미제출"))))</f>
        <v/>
      </c>
      <c r="L108" s="17" t="n"/>
      <c r="M108" s="15">
        <f>IF(C108="","",IF(COUNTIF(C$5:C108,C108)=1,MAX(M$4:M107)+1,""))</f>
        <v/>
      </c>
    </row>
    <row r="109">
      <c r="A109" s="15" t="n"/>
      <c r="B109" s="15" t="n"/>
      <c r="C109" s="15" t="n"/>
      <c r="D109" s="15" t="n"/>
      <c r="E109" s="15" t="n"/>
      <c r="F109" s="15" t="n"/>
      <c r="G109" s="16" t="n"/>
      <c r="H109" s="17" t="n"/>
      <c r="I109" s="7" t="n"/>
      <c r="J109" s="7" t="n"/>
      <c r="K109" s="15">
        <f>IF(B109="","",IF(J109&lt;&gt;"","완료",IF(I109&lt;&gt;"","보완 요청",IF(COUNTIF(D109:F109,"제출")&gt;0,"제출 중","미제출"))))</f>
        <v/>
      </c>
      <c r="L109" s="17" t="n"/>
      <c r="M109" s="15">
        <f>IF(C109="","",IF(COUNTIF(C$5:C109,C109)=1,MAX(M$4:M108)+1,""))</f>
        <v/>
      </c>
    </row>
    <row r="110">
      <c r="A110" s="15" t="n"/>
      <c r="B110" s="15" t="n"/>
      <c r="C110" s="15" t="n"/>
      <c r="D110" s="15" t="n"/>
      <c r="E110" s="15" t="n"/>
      <c r="F110" s="15" t="n"/>
      <c r="G110" s="16" t="n"/>
      <c r="H110" s="17" t="n"/>
      <c r="I110" s="7" t="n"/>
      <c r="J110" s="7" t="n"/>
      <c r="K110" s="15">
        <f>IF(B110="","",IF(J110&lt;&gt;"","완료",IF(I110&lt;&gt;"","보완 요청",IF(COUNTIF(D110:F110,"제출")&gt;0,"제출 중","미제출"))))</f>
        <v/>
      </c>
      <c r="L110" s="17" t="n"/>
      <c r="M110" s="15">
        <f>IF(C110="","",IF(COUNTIF(C$5:C110,C110)=1,MAX(M$4:M109)+1,""))</f>
        <v/>
      </c>
    </row>
    <row r="111">
      <c r="A111" s="15" t="n"/>
      <c r="B111" s="15" t="n"/>
      <c r="C111" s="15" t="n"/>
      <c r="D111" s="15" t="n"/>
      <c r="E111" s="15" t="n"/>
      <c r="F111" s="15" t="n"/>
      <c r="G111" s="16" t="n"/>
      <c r="H111" s="17" t="n"/>
      <c r="I111" s="7" t="n"/>
      <c r="J111" s="7" t="n"/>
      <c r="K111" s="15">
        <f>IF(B111="","",IF(J111&lt;&gt;"","완료",IF(I111&lt;&gt;"","보완 요청",IF(COUNTIF(D111:F111,"제출")&gt;0,"제출 중","미제출"))))</f>
        <v/>
      </c>
      <c r="L111" s="17" t="n"/>
      <c r="M111" s="15">
        <f>IF(C111="","",IF(COUNTIF(C$5:C111,C111)=1,MAX(M$4:M110)+1,""))</f>
        <v/>
      </c>
    </row>
    <row r="112">
      <c r="A112" s="15" t="n"/>
      <c r="B112" s="15" t="n"/>
      <c r="C112" s="15" t="n"/>
      <c r="D112" s="15" t="n"/>
      <c r="E112" s="15" t="n"/>
      <c r="F112" s="15" t="n"/>
      <c r="G112" s="16" t="n"/>
      <c r="H112" s="17" t="n"/>
      <c r="I112" s="7" t="n"/>
      <c r="J112" s="7" t="n"/>
      <c r="K112" s="15">
        <f>IF(B112="","",IF(J112&lt;&gt;"","완료",IF(I112&lt;&gt;"","보완 요청",IF(COUNTIF(D112:F112,"제출")&gt;0,"제출 중","미제출"))))</f>
        <v/>
      </c>
      <c r="L112" s="17" t="n"/>
      <c r="M112" s="15">
        <f>IF(C112="","",IF(COUNTIF(C$5:C112,C112)=1,MAX(M$4:M111)+1,""))</f>
        <v/>
      </c>
    </row>
    <row r="113">
      <c r="A113" s="15" t="n"/>
      <c r="B113" s="15" t="n"/>
      <c r="C113" s="15" t="n"/>
      <c r="D113" s="15" t="n"/>
      <c r="E113" s="15" t="n"/>
      <c r="F113" s="15" t="n"/>
      <c r="G113" s="16" t="n"/>
      <c r="H113" s="17" t="n"/>
      <c r="I113" s="7" t="n"/>
      <c r="J113" s="7" t="n"/>
      <c r="K113" s="15">
        <f>IF(B113="","",IF(J113&lt;&gt;"","완료",IF(I113&lt;&gt;"","보완 요청",IF(COUNTIF(D113:F113,"제출")&gt;0,"제출 중","미제출"))))</f>
        <v/>
      </c>
      <c r="L113" s="17" t="n"/>
      <c r="M113" s="15">
        <f>IF(C113="","",IF(COUNTIF(C$5:C113,C113)=1,MAX(M$4:M112)+1,""))</f>
        <v/>
      </c>
    </row>
    <row r="114">
      <c r="A114" s="15" t="n"/>
      <c r="B114" s="15" t="n"/>
      <c r="C114" s="15" t="n"/>
      <c r="D114" s="15" t="n"/>
      <c r="E114" s="15" t="n"/>
      <c r="F114" s="15" t="n"/>
      <c r="G114" s="16" t="n"/>
      <c r="H114" s="17" t="n"/>
      <c r="I114" s="7" t="n"/>
      <c r="J114" s="7" t="n"/>
      <c r="K114" s="15">
        <f>IF(B114="","",IF(J114&lt;&gt;"","완료",IF(I114&lt;&gt;"","보완 요청",IF(COUNTIF(D114:F114,"제출")&gt;0,"제출 중","미제출"))))</f>
        <v/>
      </c>
      <c r="L114" s="17" t="n"/>
      <c r="M114" s="15">
        <f>IF(C114="","",IF(COUNTIF(C$5:C114,C114)=1,MAX(M$4:M113)+1,""))</f>
        <v/>
      </c>
    </row>
    <row r="115">
      <c r="A115" s="15" t="n"/>
      <c r="B115" s="15" t="n"/>
      <c r="C115" s="15" t="n"/>
      <c r="D115" s="15" t="n"/>
      <c r="E115" s="15" t="n"/>
      <c r="F115" s="15" t="n"/>
      <c r="G115" s="16" t="n"/>
      <c r="H115" s="17" t="n"/>
      <c r="I115" s="7" t="n"/>
      <c r="J115" s="7" t="n"/>
      <c r="K115" s="15">
        <f>IF(B115="","",IF(J115&lt;&gt;"","완료",IF(I115&lt;&gt;"","보완 요청",IF(COUNTIF(D115:F115,"제출")&gt;0,"제출 중","미제출"))))</f>
        <v/>
      </c>
      <c r="L115" s="17" t="n"/>
      <c r="M115" s="15">
        <f>IF(C115="","",IF(COUNTIF(C$5:C115,C115)=1,MAX(M$4:M114)+1,""))</f>
        <v/>
      </c>
    </row>
    <row r="116">
      <c r="A116" s="15" t="n"/>
      <c r="B116" s="15" t="n"/>
      <c r="C116" s="15" t="n"/>
      <c r="D116" s="15" t="n"/>
      <c r="E116" s="15" t="n"/>
      <c r="F116" s="15" t="n"/>
      <c r="G116" s="16" t="n"/>
      <c r="H116" s="17" t="n"/>
      <c r="I116" s="7" t="n"/>
      <c r="J116" s="7" t="n"/>
      <c r="K116" s="15">
        <f>IF(B116="","",IF(J116&lt;&gt;"","완료",IF(I116&lt;&gt;"","보완 요청",IF(COUNTIF(D116:F116,"제출")&gt;0,"제출 중","미제출"))))</f>
        <v/>
      </c>
      <c r="L116" s="17" t="n"/>
      <c r="M116" s="15">
        <f>IF(C116="","",IF(COUNTIF(C$5:C116,C116)=1,MAX(M$4:M115)+1,""))</f>
        <v/>
      </c>
    </row>
    <row r="117">
      <c r="A117" s="15" t="n"/>
      <c r="B117" s="15" t="n"/>
      <c r="C117" s="15" t="n"/>
      <c r="D117" s="15" t="n"/>
      <c r="E117" s="15" t="n"/>
      <c r="F117" s="15" t="n"/>
      <c r="G117" s="16" t="n"/>
      <c r="H117" s="17" t="n"/>
      <c r="I117" s="7" t="n"/>
      <c r="J117" s="7" t="n"/>
      <c r="K117" s="15">
        <f>IF(B117="","",IF(J117&lt;&gt;"","완료",IF(I117&lt;&gt;"","보완 요청",IF(COUNTIF(D117:F117,"제출")&gt;0,"제출 중","미제출"))))</f>
        <v/>
      </c>
      <c r="L117" s="17" t="n"/>
      <c r="M117" s="15">
        <f>IF(C117="","",IF(COUNTIF(C$5:C117,C117)=1,MAX(M$4:M116)+1,""))</f>
        <v/>
      </c>
    </row>
    <row r="118">
      <c r="A118" s="15" t="n"/>
      <c r="B118" s="15" t="n"/>
      <c r="C118" s="15" t="n"/>
      <c r="D118" s="15" t="n"/>
      <c r="E118" s="15" t="n"/>
      <c r="F118" s="15" t="n"/>
      <c r="G118" s="16" t="n"/>
      <c r="H118" s="17" t="n"/>
      <c r="I118" s="7" t="n"/>
      <c r="J118" s="7" t="n"/>
      <c r="K118" s="15">
        <f>IF(B118="","",IF(J118&lt;&gt;"","완료",IF(I118&lt;&gt;"","보완 요청",IF(COUNTIF(D118:F118,"제출")&gt;0,"제출 중","미제출"))))</f>
        <v/>
      </c>
      <c r="L118" s="17" t="n"/>
      <c r="M118" s="15">
        <f>IF(C118="","",IF(COUNTIF(C$5:C118,C118)=1,MAX(M$4:M117)+1,""))</f>
        <v/>
      </c>
    </row>
    <row r="119">
      <c r="A119" s="15" t="n"/>
      <c r="B119" s="15" t="n"/>
      <c r="C119" s="15" t="n"/>
      <c r="D119" s="15" t="n"/>
      <c r="E119" s="15" t="n"/>
      <c r="F119" s="15" t="n"/>
      <c r="G119" s="16" t="n"/>
      <c r="H119" s="17" t="n"/>
      <c r="I119" s="7" t="n"/>
      <c r="J119" s="7" t="n"/>
      <c r="K119" s="15">
        <f>IF(B119="","",IF(J119&lt;&gt;"","완료",IF(I119&lt;&gt;"","보완 요청",IF(COUNTIF(D119:F119,"제출")&gt;0,"제출 중","미제출"))))</f>
        <v/>
      </c>
      <c r="L119" s="17" t="n"/>
      <c r="M119" s="15">
        <f>IF(C119="","",IF(COUNTIF(C$5:C119,C119)=1,MAX(M$4:M118)+1,""))</f>
        <v/>
      </c>
    </row>
    <row r="120">
      <c r="A120" s="15" t="n"/>
      <c r="B120" s="15" t="n"/>
      <c r="C120" s="15" t="n"/>
      <c r="D120" s="15" t="n"/>
      <c r="E120" s="15" t="n"/>
      <c r="F120" s="15" t="n"/>
      <c r="G120" s="16" t="n"/>
      <c r="H120" s="17" t="n"/>
      <c r="I120" s="7" t="n"/>
      <c r="J120" s="7" t="n"/>
      <c r="K120" s="15">
        <f>IF(B120="","",IF(J120&lt;&gt;"","완료",IF(I120&lt;&gt;"","보완 요청",IF(COUNTIF(D120:F120,"제출")&gt;0,"제출 중","미제출"))))</f>
        <v/>
      </c>
      <c r="L120" s="17" t="n"/>
      <c r="M120" s="15">
        <f>IF(C120="","",IF(COUNTIF(C$5:C120,C120)=1,MAX(M$4:M119)+1,""))</f>
        <v/>
      </c>
    </row>
    <row r="121">
      <c r="A121" s="15" t="n"/>
      <c r="B121" s="15" t="n"/>
      <c r="C121" s="15" t="n"/>
      <c r="D121" s="15" t="n"/>
      <c r="E121" s="15" t="n"/>
      <c r="F121" s="15" t="n"/>
      <c r="G121" s="16" t="n"/>
      <c r="H121" s="17" t="n"/>
      <c r="I121" s="7" t="n"/>
      <c r="J121" s="7" t="n"/>
      <c r="K121" s="15">
        <f>IF(B121="","",IF(J121&lt;&gt;"","완료",IF(I121&lt;&gt;"","보완 요청",IF(COUNTIF(D121:F121,"제출")&gt;0,"제출 중","미제출"))))</f>
        <v/>
      </c>
      <c r="L121" s="17" t="n"/>
      <c r="M121" s="15">
        <f>IF(C121="","",IF(COUNTIF(C$5:C121,C121)=1,MAX(M$4:M120)+1,""))</f>
        <v/>
      </c>
    </row>
    <row r="122">
      <c r="A122" s="15" t="n"/>
      <c r="B122" s="15" t="n"/>
      <c r="C122" s="15" t="n"/>
      <c r="D122" s="15" t="n"/>
      <c r="E122" s="15" t="n"/>
      <c r="F122" s="15" t="n"/>
      <c r="G122" s="16" t="n"/>
      <c r="H122" s="17" t="n"/>
      <c r="I122" s="7" t="n"/>
      <c r="J122" s="7" t="n"/>
      <c r="K122" s="15">
        <f>IF(B122="","",IF(J122&lt;&gt;"","완료",IF(I122&lt;&gt;"","보완 요청",IF(COUNTIF(D122:F122,"제출")&gt;0,"제출 중","미제출"))))</f>
        <v/>
      </c>
      <c r="L122" s="17" t="n"/>
      <c r="M122" s="15">
        <f>IF(C122="","",IF(COUNTIF(C$5:C122,C122)=1,MAX(M$4:M121)+1,""))</f>
        <v/>
      </c>
    </row>
    <row r="123">
      <c r="A123" s="15" t="n"/>
      <c r="B123" s="15" t="n"/>
      <c r="C123" s="15" t="n"/>
      <c r="D123" s="15" t="n"/>
      <c r="E123" s="15" t="n"/>
      <c r="F123" s="15" t="n"/>
      <c r="G123" s="16" t="n"/>
      <c r="H123" s="17" t="n"/>
      <c r="I123" s="7" t="n"/>
      <c r="J123" s="7" t="n"/>
      <c r="K123" s="15">
        <f>IF(B123="","",IF(J123&lt;&gt;"","완료",IF(I123&lt;&gt;"","보완 요청",IF(COUNTIF(D123:F123,"제출")&gt;0,"제출 중","미제출"))))</f>
        <v/>
      </c>
      <c r="L123" s="17" t="n"/>
      <c r="M123" s="15">
        <f>IF(C123="","",IF(COUNTIF(C$5:C123,C123)=1,MAX(M$4:M122)+1,""))</f>
        <v/>
      </c>
    </row>
    <row r="124">
      <c r="A124" s="15" t="n"/>
      <c r="B124" s="15" t="n"/>
      <c r="C124" s="15" t="n"/>
      <c r="D124" s="15" t="n"/>
      <c r="E124" s="15" t="n"/>
      <c r="F124" s="15" t="n"/>
      <c r="G124" s="16" t="n"/>
      <c r="H124" s="17" t="n"/>
      <c r="I124" s="7" t="n"/>
      <c r="J124" s="7" t="n"/>
      <c r="K124" s="15">
        <f>IF(B124="","",IF(J124&lt;&gt;"","완료",IF(I124&lt;&gt;"","보완 요청",IF(COUNTIF(D124:F124,"제출")&gt;0,"제출 중","미제출"))))</f>
        <v/>
      </c>
      <c r="L124" s="17" t="n"/>
      <c r="M124" s="15">
        <f>IF(C124="","",IF(COUNTIF(C$5:C124,C124)=1,MAX(M$4:M123)+1,""))</f>
        <v/>
      </c>
    </row>
    <row r="125">
      <c r="A125" s="15" t="n"/>
      <c r="B125" s="15" t="n"/>
      <c r="C125" s="15" t="n"/>
      <c r="D125" s="15" t="n"/>
      <c r="E125" s="15" t="n"/>
      <c r="F125" s="15" t="n"/>
      <c r="G125" s="16" t="n"/>
      <c r="H125" s="17" t="n"/>
      <c r="I125" s="7" t="n"/>
      <c r="J125" s="7" t="n"/>
      <c r="K125" s="15">
        <f>IF(B125="","",IF(J125&lt;&gt;"","완료",IF(I125&lt;&gt;"","보완 요청",IF(COUNTIF(D125:F125,"제출")&gt;0,"제출 중","미제출"))))</f>
        <v/>
      </c>
      <c r="L125" s="17" t="n"/>
      <c r="M125" s="15">
        <f>IF(C125="","",IF(COUNTIF(C$5:C125,C125)=1,MAX(M$4:M124)+1,""))</f>
        <v/>
      </c>
    </row>
    <row r="126">
      <c r="A126" s="15" t="n"/>
      <c r="B126" s="15" t="n"/>
      <c r="C126" s="15" t="n"/>
      <c r="D126" s="15" t="n"/>
      <c r="E126" s="15" t="n"/>
      <c r="F126" s="15" t="n"/>
      <c r="G126" s="16" t="n"/>
      <c r="H126" s="17" t="n"/>
      <c r="I126" s="7" t="n"/>
      <c r="J126" s="7" t="n"/>
      <c r="K126" s="15">
        <f>IF(B126="","",IF(J126&lt;&gt;"","완료",IF(I126&lt;&gt;"","보완 요청",IF(COUNTIF(D126:F126,"제출")&gt;0,"제출 중","미제출"))))</f>
        <v/>
      </c>
      <c r="L126" s="17" t="n"/>
      <c r="M126" s="15">
        <f>IF(C126="","",IF(COUNTIF(C$5:C126,C126)=1,MAX(M$4:M125)+1,""))</f>
        <v/>
      </c>
    </row>
    <row r="127">
      <c r="A127" s="15" t="n"/>
      <c r="B127" s="15" t="n"/>
      <c r="C127" s="15" t="n"/>
      <c r="D127" s="15" t="n"/>
      <c r="E127" s="15" t="n"/>
      <c r="F127" s="15" t="n"/>
      <c r="G127" s="16" t="n"/>
      <c r="H127" s="17" t="n"/>
      <c r="I127" s="7" t="n"/>
      <c r="J127" s="7" t="n"/>
      <c r="K127" s="15">
        <f>IF(B127="","",IF(J127&lt;&gt;"","완료",IF(I127&lt;&gt;"","보완 요청",IF(COUNTIF(D127:F127,"제출")&gt;0,"제출 중","미제출"))))</f>
        <v/>
      </c>
      <c r="L127" s="17" t="n"/>
      <c r="M127" s="15">
        <f>IF(C127="","",IF(COUNTIF(C$5:C127,C127)=1,MAX(M$4:M126)+1,""))</f>
        <v/>
      </c>
    </row>
    <row r="128">
      <c r="A128" s="15" t="n"/>
      <c r="B128" s="15" t="n"/>
      <c r="C128" s="15" t="n"/>
      <c r="D128" s="15" t="n"/>
      <c r="E128" s="15" t="n"/>
      <c r="F128" s="15" t="n"/>
      <c r="G128" s="16" t="n"/>
      <c r="H128" s="17" t="n"/>
      <c r="I128" s="7" t="n"/>
      <c r="J128" s="7" t="n"/>
      <c r="K128" s="15">
        <f>IF(B128="","",IF(J128&lt;&gt;"","완료",IF(I128&lt;&gt;"","보완 요청",IF(COUNTIF(D128:F128,"제출")&gt;0,"제출 중","미제출"))))</f>
        <v/>
      </c>
      <c r="L128" s="17" t="n"/>
      <c r="M128" s="15">
        <f>IF(C128="","",IF(COUNTIF(C$5:C128,C128)=1,MAX(M$4:M127)+1,""))</f>
        <v/>
      </c>
    </row>
    <row r="129">
      <c r="A129" s="15" t="n"/>
      <c r="B129" s="15" t="n"/>
      <c r="C129" s="15" t="n"/>
      <c r="D129" s="15" t="n"/>
      <c r="E129" s="15" t="n"/>
      <c r="F129" s="15" t="n"/>
      <c r="G129" s="16" t="n"/>
      <c r="H129" s="17" t="n"/>
      <c r="I129" s="7" t="n"/>
      <c r="J129" s="7" t="n"/>
      <c r="K129" s="15">
        <f>IF(B129="","",IF(J129&lt;&gt;"","완료",IF(I129&lt;&gt;"","보완 요청",IF(COUNTIF(D129:F129,"제출")&gt;0,"제출 중","미제출"))))</f>
        <v/>
      </c>
      <c r="L129" s="17" t="n"/>
      <c r="M129" s="15">
        <f>IF(C129="","",IF(COUNTIF(C$5:C129,C129)=1,MAX(M$4:M128)+1,""))</f>
        <v/>
      </c>
    </row>
    <row r="130">
      <c r="A130" s="15" t="n"/>
      <c r="B130" s="15" t="n"/>
      <c r="C130" s="15" t="n"/>
      <c r="D130" s="15" t="n"/>
      <c r="E130" s="15" t="n"/>
      <c r="F130" s="15" t="n"/>
      <c r="G130" s="16" t="n"/>
      <c r="H130" s="17" t="n"/>
      <c r="I130" s="7" t="n"/>
      <c r="J130" s="7" t="n"/>
      <c r="K130" s="15">
        <f>IF(B130="","",IF(J130&lt;&gt;"","완료",IF(I130&lt;&gt;"","보완 요청",IF(COUNTIF(D130:F130,"제출")&gt;0,"제출 중","미제출"))))</f>
        <v/>
      </c>
      <c r="L130" s="17" t="n"/>
      <c r="M130" s="15">
        <f>IF(C130="","",IF(COUNTIF(C$5:C130,C130)=1,MAX(M$4:M129)+1,""))</f>
        <v/>
      </c>
    </row>
    <row r="131">
      <c r="A131" s="15" t="n"/>
      <c r="B131" s="15" t="n"/>
      <c r="C131" s="15" t="n"/>
      <c r="D131" s="15" t="n"/>
      <c r="E131" s="15" t="n"/>
      <c r="F131" s="15" t="n"/>
      <c r="G131" s="16" t="n"/>
      <c r="H131" s="17" t="n"/>
      <c r="I131" s="7" t="n"/>
      <c r="J131" s="7" t="n"/>
      <c r="K131" s="15">
        <f>IF(B131="","",IF(J131&lt;&gt;"","완료",IF(I131&lt;&gt;"","보완 요청",IF(COUNTIF(D131:F131,"제출")&gt;0,"제출 중","미제출"))))</f>
        <v/>
      </c>
      <c r="L131" s="17" t="n"/>
      <c r="M131" s="15">
        <f>IF(C131="","",IF(COUNTIF(C$5:C131,C131)=1,MAX(M$4:M130)+1,""))</f>
        <v/>
      </c>
    </row>
    <row r="132">
      <c r="A132" s="15" t="n"/>
      <c r="B132" s="15" t="n"/>
      <c r="C132" s="15" t="n"/>
      <c r="D132" s="15" t="n"/>
      <c r="E132" s="15" t="n"/>
      <c r="F132" s="15" t="n"/>
      <c r="G132" s="16" t="n"/>
      <c r="H132" s="17" t="n"/>
      <c r="I132" s="7" t="n"/>
      <c r="J132" s="7" t="n"/>
      <c r="K132" s="15">
        <f>IF(B132="","",IF(J132&lt;&gt;"","완료",IF(I132&lt;&gt;"","보완 요청",IF(COUNTIF(D132:F132,"제출")&gt;0,"제출 중","미제출"))))</f>
        <v/>
      </c>
      <c r="L132" s="17" t="n"/>
      <c r="M132" s="15">
        <f>IF(C132="","",IF(COUNTIF(C$5:C132,C132)=1,MAX(M$4:M131)+1,""))</f>
        <v/>
      </c>
    </row>
    <row r="133">
      <c r="A133" s="15" t="n"/>
      <c r="B133" s="15" t="n"/>
      <c r="C133" s="15" t="n"/>
      <c r="D133" s="15" t="n"/>
      <c r="E133" s="15" t="n"/>
      <c r="F133" s="15" t="n"/>
      <c r="G133" s="16" t="n"/>
      <c r="H133" s="17" t="n"/>
      <c r="I133" s="7" t="n"/>
      <c r="J133" s="7" t="n"/>
      <c r="K133" s="15">
        <f>IF(B133="","",IF(J133&lt;&gt;"","완료",IF(I133&lt;&gt;"","보완 요청",IF(COUNTIF(D133:F133,"제출")&gt;0,"제출 중","미제출"))))</f>
        <v/>
      </c>
      <c r="L133" s="17" t="n"/>
      <c r="M133" s="15">
        <f>IF(C133="","",IF(COUNTIF(C$5:C133,C133)=1,MAX(M$4:M132)+1,""))</f>
        <v/>
      </c>
    </row>
    <row r="134">
      <c r="A134" s="15" t="n"/>
      <c r="B134" s="15" t="n"/>
      <c r="C134" s="15" t="n"/>
      <c r="D134" s="15" t="n"/>
      <c r="E134" s="15" t="n"/>
      <c r="F134" s="15" t="n"/>
      <c r="G134" s="16" t="n"/>
      <c r="H134" s="17" t="n"/>
      <c r="I134" s="7" t="n"/>
      <c r="J134" s="7" t="n"/>
      <c r="K134" s="15">
        <f>IF(B134="","",IF(J134&lt;&gt;"","완료",IF(I134&lt;&gt;"","보완 요청",IF(COUNTIF(D134:F134,"제출")&gt;0,"제출 중","미제출"))))</f>
        <v/>
      </c>
      <c r="L134" s="17" t="n"/>
      <c r="M134" s="15">
        <f>IF(C134="","",IF(COUNTIF(C$5:C134,C134)=1,MAX(M$4:M133)+1,""))</f>
        <v/>
      </c>
    </row>
    <row r="135">
      <c r="A135" s="15" t="n"/>
      <c r="B135" s="15" t="n"/>
      <c r="C135" s="15" t="n"/>
      <c r="D135" s="15" t="n"/>
      <c r="E135" s="15" t="n"/>
      <c r="F135" s="15" t="n"/>
      <c r="G135" s="16" t="n"/>
      <c r="H135" s="17" t="n"/>
      <c r="I135" s="7" t="n"/>
      <c r="J135" s="7" t="n"/>
      <c r="K135" s="15">
        <f>IF(B135="","",IF(J135&lt;&gt;"","완료",IF(I135&lt;&gt;"","보완 요청",IF(COUNTIF(D135:F135,"제출")&gt;0,"제출 중","미제출"))))</f>
        <v/>
      </c>
      <c r="L135" s="17" t="n"/>
      <c r="M135" s="15">
        <f>IF(C135="","",IF(COUNTIF(C$5:C135,C135)=1,MAX(M$4:M134)+1,""))</f>
        <v/>
      </c>
    </row>
    <row r="136">
      <c r="A136" s="15" t="n"/>
      <c r="B136" s="15" t="n"/>
      <c r="C136" s="15" t="n"/>
      <c r="D136" s="15" t="n"/>
      <c r="E136" s="15" t="n"/>
      <c r="F136" s="15" t="n"/>
      <c r="G136" s="16" t="n"/>
      <c r="H136" s="17" t="n"/>
      <c r="I136" s="7" t="n"/>
      <c r="J136" s="7" t="n"/>
      <c r="K136" s="15">
        <f>IF(B136="","",IF(J136&lt;&gt;"","완료",IF(I136&lt;&gt;"","보완 요청",IF(COUNTIF(D136:F136,"제출")&gt;0,"제출 중","미제출"))))</f>
        <v/>
      </c>
      <c r="L136" s="17" t="n"/>
      <c r="M136" s="15">
        <f>IF(C136="","",IF(COUNTIF(C$5:C136,C136)=1,MAX(M$4:M135)+1,""))</f>
        <v/>
      </c>
    </row>
    <row r="137">
      <c r="A137" s="15" t="n"/>
      <c r="B137" s="15" t="n"/>
      <c r="C137" s="15" t="n"/>
      <c r="D137" s="15" t="n"/>
      <c r="E137" s="15" t="n"/>
      <c r="F137" s="15" t="n"/>
      <c r="G137" s="16" t="n"/>
      <c r="H137" s="17" t="n"/>
      <c r="I137" s="7" t="n"/>
      <c r="J137" s="7" t="n"/>
      <c r="K137" s="15">
        <f>IF(B137="","",IF(J137&lt;&gt;"","완료",IF(I137&lt;&gt;"","보완 요청",IF(COUNTIF(D137:F137,"제출")&gt;0,"제출 중","미제출"))))</f>
        <v/>
      </c>
      <c r="L137" s="17" t="n"/>
      <c r="M137" s="15">
        <f>IF(C137="","",IF(COUNTIF(C$5:C137,C137)=1,MAX(M$4:M136)+1,""))</f>
        <v/>
      </c>
    </row>
    <row r="138">
      <c r="A138" s="15" t="n"/>
      <c r="B138" s="15" t="n"/>
      <c r="C138" s="15" t="n"/>
      <c r="D138" s="15" t="n"/>
      <c r="E138" s="15" t="n"/>
      <c r="F138" s="15" t="n"/>
      <c r="G138" s="16" t="n"/>
      <c r="H138" s="17" t="n"/>
      <c r="I138" s="7" t="n"/>
      <c r="J138" s="7" t="n"/>
      <c r="K138" s="15">
        <f>IF(B138="","",IF(J138&lt;&gt;"","완료",IF(I138&lt;&gt;"","보완 요청",IF(COUNTIF(D138:F138,"제출")&gt;0,"제출 중","미제출"))))</f>
        <v/>
      </c>
      <c r="L138" s="17" t="n"/>
      <c r="M138" s="15">
        <f>IF(C138="","",IF(COUNTIF(C$5:C138,C138)=1,MAX(M$4:M137)+1,""))</f>
        <v/>
      </c>
    </row>
    <row r="139">
      <c r="A139" s="15" t="n"/>
      <c r="B139" s="15" t="n"/>
      <c r="C139" s="15" t="n"/>
      <c r="D139" s="15" t="n"/>
      <c r="E139" s="15" t="n"/>
      <c r="F139" s="15" t="n"/>
      <c r="G139" s="16" t="n"/>
      <c r="H139" s="17" t="n"/>
      <c r="I139" s="7" t="n"/>
      <c r="J139" s="7" t="n"/>
      <c r="K139" s="15">
        <f>IF(B139="","",IF(J139&lt;&gt;"","완료",IF(I139&lt;&gt;"","보완 요청",IF(COUNTIF(D139:F139,"제출")&gt;0,"제출 중","미제출"))))</f>
        <v/>
      </c>
      <c r="L139" s="17" t="n"/>
      <c r="M139" s="15">
        <f>IF(C139="","",IF(COUNTIF(C$5:C139,C139)=1,MAX(M$4:M138)+1,""))</f>
        <v/>
      </c>
    </row>
    <row r="140">
      <c r="A140" s="15" t="n"/>
      <c r="B140" s="15" t="n"/>
      <c r="C140" s="15" t="n"/>
      <c r="D140" s="15" t="n"/>
      <c r="E140" s="15" t="n"/>
      <c r="F140" s="15" t="n"/>
      <c r="G140" s="16" t="n"/>
      <c r="H140" s="17" t="n"/>
      <c r="I140" s="7" t="n"/>
      <c r="J140" s="7" t="n"/>
      <c r="K140" s="15">
        <f>IF(B140="","",IF(J140&lt;&gt;"","완료",IF(I140&lt;&gt;"","보완 요청",IF(COUNTIF(D140:F140,"제출")&gt;0,"제출 중","미제출"))))</f>
        <v/>
      </c>
      <c r="L140" s="17" t="n"/>
      <c r="M140" s="15">
        <f>IF(C140="","",IF(COUNTIF(C$5:C140,C140)=1,MAX(M$4:M139)+1,""))</f>
        <v/>
      </c>
    </row>
    <row r="141">
      <c r="A141" s="15" t="n"/>
      <c r="B141" s="15" t="n"/>
      <c r="C141" s="15" t="n"/>
      <c r="D141" s="15" t="n"/>
      <c r="E141" s="15" t="n"/>
      <c r="F141" s="15" t="n"/>
      <c r="G141" s="16" t="n"/>
      <c r="H141" s="17" t="n"/>
      <c r="I141" s="7" t="n"/>
      <c r="J141" s="7" t="n"/>
      <c r="K141" s="15">
        <f>IF(B141="","",IF(J141&lt;&gt;"","완료",IF(I141&lt;&gt;"","보완 요청",IF(COUNTIF(D141:F141,"제출")&gt;0,"제출 중","미제출"))))</f>
        <v/>
      </c>
      <c r="L141" s="17" t="n"/>
      <c r="M141" s="15">
        <f>IF(C141="","",IF(COUNTIF(C$5:C141,C141)=1,MAX(M$4:M140)+1,""))</f>
        <v/>
      </c>
    </row>
    <row r="142">
      <c r="A142" s="15" t="n"/>
      <c r="B142" s="15" t="n"/>
      <c r="C142" s="15" t="n"/>
      <c r="D142" s="15" t="n"/>
      <c r="E142" s="15" t="n"/>
      <c r="F142" s="15" t="n"/>
      <c r="G142" s="16" t="n"/>
      <c r="H142" s="17" t="n"/>
      <c r="I142" s="7" t="n"/>
      <c r="J142" s="7" t="n"/>
      <c r="K142" s="15">
        <f>IF(B142="","",IF(J142&lt;&gt;"","완료",IF(I142&lt;&gt;"","보완 요청",IF(COUNTIF(D142:F142,"제출")&gt;0,"제출 중","미제출"))))</f>
        <v/>
      </c>
      <c r="L142" s="17" t="n"/>
      <c r="M142" s="15">
        <f>IF(C142="","",IF(COUNTIF(C$5:C142,C142)=1,MAX(M$4:M141)+1,""))</f>
        <v/>
      </c>
    </row>
    <row r="143">
      <c r="A143" s="15" t="n"/>
      <c r="B143" s="15" t="n"/>
      <c r="C143" s="15" t="n"/>
      <c r="D143" s="15" t="n"/>
      <c r="E143" s="15" t="n"/>
      <c r="F143" s="15" t="n"/>
      <c r="G143" s="16" t="n"/>
      <c r="H143" s="17" t="n"/>
      <c r="I143" s="7" t="n"/>
      <c r="J143" s="7" t="n"/>
      <c r="K143" s="15">
        <f>IF(B143="","",IF(J143&lt;&gt;"","완료",IF(I143&lt;&gt;"","보완 요청",IF(COUNTIF(D143:F143,"제출")&gt;0,"제출 중","미제출"))))</f>
        <v/>
      </c>
      <c r="L143" s="17" t="n"/>
      <c r="M143" s="15">
        <f>IF(C143="","",IF(COUNTIF(C$5:C143,C143)=1,MAX(M$4:M142)+1,""))</f>
        <v/>
      </c>
    </row>
    <row r="144">
      <c r="A144" s="15" t="n"/>
      <c r="B144" s="15" t="n"/>
      <c r="C144" s="15" t="n"/>
      <c r="D144" s="15" t="n"/>
      <c r="E144" s="15" t="n"/>
      <c r="F144" s="15" t="n"/>
      <c r="G144" s="16" t="n"/>
      <c r="H144" s="17" t="n"/>
      <c r="I144" s="7" t="n"/>
      <c r="J144" s="7" t="n"/>
      <c r="K144" s="15">
        <f>IF(B144="","",IF(J144&lt;&gt;"","완료",IF(I144&lt;&gt;"","보완 요청",IF(COUNTIF(D144:F144,"제출")&gt;0,"제출 중","미제출"))))</f>
        <v/>
      </c>
      <c r="L144" s="17" t="n"/>
      <c r="M144" s="15">
        <f>IF(C144="","",IF(COUNTIF(C$5:C144,C144)=1,MAX(M$4:M143)+1,""))</f>
        <v/>
      </c>
    </row>
    <row r="145">
      <c r="A145" s="15" t="n"/>
      <c r="B145" s="15" t="n"/>
      <c r="C145" s="15" t="n"/>
      <c r="D145" s="15" t="n"/>
      <c r="E145" s="15" t="n"/>
      <c r="F145" s="15" t="n"/>
      <c r="G145" s="16" t="n"/>
      <c r="H145" s="17" t="n"/>
      <c r="I145" s="7" t="n"/>
      <c r="J145" s="7" t="n"/>
      <c r="K145" s="15">
        <f>IF(B145="","",IF(J145&lt;&gt;"","완료",IF(I145&lt;&gt;"","보완 요청",IF(COUNTIF(D145:F145,"제출")&gt;0,"제출 중","미제출"))))</f>
        <v/>
      </c>
      <c r="L145" s="17" t="n"/>
      <c r="M145" s="15">
        <f>IF(C145="","",IF(COUNTIF(C$5:C145,C145)=1,MAX(M$4:M144)+1,""))</f>
        <v/>
      </c>
    </row>
    <row r="146">
      <c r="A146" s="15" t="n"/>
      <c r="B146" s="15" t="n"/>
      <c r="C146" s="15" t="n"/>
      <c r="D146" s="15" t="n"/>
      <c r="E146" s="15" t="n"/>
      <c r="F146" s="15" t="n"/>
      <c r="G146" s="16" t="n"/>
      <c r="H146" s="17" t="n"/>
      <c r="I146" s="7" t="n"/>
      <c r="J146" s="7" t="n"/>
      <c r="K146" s="15">
        <f>IF(B146="","",IF(J146&lt;&gt;"","완료",IF(I146&lt;&gt;"","보완 요청",IF(COUNTIF(D146:F146,"제출")&gt;0,"제출 중","미제출"))))</f>
        <v/>
      </c>
      <c r="L146" s="17" t="n"/>
      <c r="M146" s="15">
        <f>IF(C146="","",IF(COUNTIF(C$5:C146,C146)=1,MAX(M$4:M145)+1,""))</f>
        <v/>
      </c>
    </row>
    <row r="147">
      <c r="A147" s="15" t="n"/>
      <c r="B147" s="15" t="n"/>
      <c r="C147" s="15" t="n"/>
      <c r="D147" s="15" t="n"/>
      <c r="E147" s="15" t="n"/>
      <c r="F147" s="15" t="n"/>
      <c r="G147" s="16" t="n"/>
      <c r="H147" s="17" t="n"/>
      <c r="I147" s="7" t="n"/>
      <c r="J147" s="7" t="n"/>
      <c r="K147" s="15">
        <f>IF(B147="","",IF(J147&lt;&gt;"","완료",IF(I147&lt;&gt;"","보완 요청",IF(COUNTIF(D147:F147,"제출")&gt;0,"제출 중","미제출"))))</f>
        <v/>
      </c>
      <c r="L147" s="17" t="n"/>
      <c r="M147" s="15">
        <f>IF(C147="","",IF(COUNTIF(C$5:C147,C147)=1,MAX(M$4:M146)+1,""))</f>
        <v/>
      </c>
    </row>
    <row r="148">
      <c r="A148" s="15" t="n"/>
      <c r="B148" s="15" t="n"/>
      <c r="C148" s="15" t="n"/>
      <c r="D148" s="15" t="n"/>
      <c r="E148" s="15" t="n"/>
      <c r="F148" s="15" t="n"/>
      <c r="G148" s="16" t="n"/>
      <c r="H148" s="17" t="n"/>
      <c r="I148" s="7" t="n"/>
      <c r="J148" s="7" t="n"/>
      <c r="K148" s="15">
        <f>IF(B148="","",IF(J148&lt;&gt;"","완료",IF(I148&lt;&gt;"","보완 요청",IF(COUNTIF(D148:F148,"제출")&gt;0,"제출 중","미제출"))))</f>
        <v/>
      </c>
      <c r="L148" s="17" t="n"/>
      <c r="M148" s="15">
        <f>IF(C148="","",IF(COUNTIF(C$5:C148,C148)=1,MAX(M$4:M147)+1,""))</f>
        <v/>
      </c>
    </row>
    <row r="149">
      <c r="A149" s="15" t="n"/>
      <c r="B149" s="15" t="n"/>
      <c r="C149" s="15" t="n"/>
      <c r="D149" s="15" t="n"/>
      <c r="E149" s="15" t="n"/>
      <c r="F149" s="15" t="n"/>
      <c r="G149" s="16" t="n"/>
      <c r="H149" s="17" t="n"/>
      <c r="I149" s="7" t="n"/>
      <c r="J149" s="7" t="n"/>
      <c r="K149" s="15">
        <f>IF(B149="","",IF(J149&lt;&gt;"","완료",IF(I149&lt;&gt;"","보완 요청",IF(COUNTIF(D149:F149,"제출")&gt;0,"제출 중","미제출"))))</f>
        <v/>
      </c>
      <c r="L149" s="17" t="n"/>
      <c r="M149" s="15">
        <f>IF(C149="","",IF(COUNTIF(C$5:C149,C149)=1,MAX(M$4:M148)+1,""))</f>
        <v/>
      </c>
    </row>
    <row r="150">
      <c r="A150" s="15" t="n"/>
      <c r="B150" s="15" t="n"/>
      <c r="C150" s="15" t="n"/>
      <c r="D150" s="15" t="n"/>
      <c r="E150" s="15" t="n"/>
      <c r="F150" s="15" t="n"/>
      <c r="G150" s="16" t="n"/>
      <c r="H150" s="17" t="n"/>
      <c r="I150" s="7" t="n"/>
      <c r="J150" s="7" t="n"/>
      <c r="K150" s="15">
        <f>IF(B150="","",IF(J150&lt;&gt;"","완료",IF(I150&lt;&gt;"","보완 요청",IF(COUNTIF(D150:F150,"제출")&gt;0,"제출 중","미제출"))))</f>
        <v/>
      </c>
      <c r="L150" s="17" t="n"/>
      <c r="M150" s="15">
        <f>IF(C150="","",IF(COUNTIF(C$5:C150,C150)=1,MAX(M$4:M149)+1,""))</f>
        <v/>
      </c>
    </row>
    <row r="151">
      <c r="A151" s="15" t="n"/>
      <c r="B151" s="15" t="n"/>
      <c r="C151" s="15" t="n"/>
      <c r="D151" s="15" t="n"/>
      <c r="E151" s="15" t="n"/>
      <c r="F151" s="15" t="n"/>
      <c r="G151" s="16" t="n"/>
      <c r="H151" s="17" t="n"/>
      <c r="I151" s="7" t="n"/>
      <c r="J151" s="7" t="n"/>
      <c r="K151" s="15">
        <f>IF(B151="","",IF(J151&lt;&gt;"","완료",IF(I151&lt;&gt;"","보완 요청",IF(COUNTIF(D151:F151,"제출")&gt;0,"제출 중","미제출"))))</f>
        <v/>
      </c>
      <c r="L151" s="17" t="n"/>
      <c r="M151" s="15">
        <f>IF(C151="","",IF(COUNTIF(C$5:C151,C151)=1,MAX(M$4:M150)+1,""))</f>
        <v/>
      </c>
    </row>
    <row r="152">
      <c r="A152" s="15" t="n"/>
      <c r="B152" s="15" t="n"/>
      <c r="C152" s="15" t="n"/>
      <c r="D152" s="15" t="n"/>
      <c r="E152" s="15" t="n"/>
      <c r="F152" s="15" t="n"/>
      <c r="G152" s="16" t="n"/>
      <c r="H152" s="17" t="n"/>
      <c r="I152" s="7" t="n"/>
      <c r="J152" s="7" t="n"/>
      <c r="K152" s="15">
        <f>IF(B152="","",IF(J152&lt;&gt;"","완료",IF(I152&lt;&gt;"","보완 요청",IF(COUNTIF(D152:F152,"제출")&gt;0,"제출 중","미제출"))))</f>
        <v/>
      </c>
      <c r="L152" s="17" t="n"/>
      <c r="M152" s="15">
        <f>IF(C152="","",IF(COUNTIF(C$5:C152,C152)=1,MAX(M$4:M151)+1,""))</f>
        <v/>
      </c>
    </row>
    <row r="153">
      <c r="A153" s="15" t="n"/>
      <c r="B153" s="15" t="n"/>
      <c r="C153" s="15" t="n"/>
      <c r="D153" s="15" t="n"/>
      <c r="E153" s="15" t="n"/>
      <c r="F153" s="15" t="n"/>
      <c r="G153" s="16" t="n"/>
      <c r="H153" s="17" t="n"/>
      <c r="I153" s="7" t="n"/>
      <c r="J153" s="7" t="n"/>
      <c r="K153" s="15">
        <f>IF(B153="","",IF(J153&lt;&gt;"","완료",IF(I153&lt;&gt;"","보완 요청",IF(COUNTIF(D153:F153,"제출")&gt;0,"제출 중","미제출"))))</f>
        <v/>
      </c>
      <c r="L153" s="17" t="n"/>
      <c r="M153" s="15">
        <f>IF(C153="","",IF(COUNTIF(C$5:C153,C153)=1,MAX(M$4:M152)+1,""))</f>
        <v/>
      </c>
    </row>
    <row r="154">
      <c r="A154" s="15" t="n"/>
      <c r="B154" s="15" t="n"/>
      <c r="C154" s="15" t="n"/>
      <c r="D154" s="15" t="n"/>
      <c r="E154" s="15" t="n"/>
      <c r="F154" s="15" t="n"/>
      <c r="G154" s="16" t="n"/>
      <c r="H154" s="17" t="n"/>
      <c r="I154" s="7" t="n"/>
      <c r="J154" s="7" t="n"/>
      <c r="K154" s="15">
        <f>IF(B154="","",IF(J154&lt;&gt;"","완료",IF(I154&lt;&gt;"","보완 요청",IF(COUNTIF(D154:F154,"제출")&gt;0,"제출 중","미제출"))))</f>
        <v/>
      </c>
      <c r="L154" s="17" t="n"/>
      <c r="M154" s="15">
        <f>IF(C154="","",IF(COUNTIF(C$5:C154,C154)=1,MAX(M$4:M153)+1,""))</f>
        <v/>
      </c>
    </row>
    <row r="155">
      <c r="A155" s="15" t="n"/>
      <c r="B155" s="15" t="n"/>
      <c r="C155" s="15" t="n"/>
      <c r="D155" s="15" t="n"/>
      <c r="E155" s="15" t="n"/>
      <c r="F155" s="15" t="n"/>
      <c r="G155" s="16" t="n"/>
      <c r="H155" s="17" t="n"/>
      <c r="I155" s="7" t="n"/>
      <c r="J155" s="7" t="n"/>
      <c r="K155" s="15">
        <f>IF(B155="","",IF(J155&lt;&gt;"","완료",IF(I155&lt;&gt;"","보완 요청",IF(COUNTIF(D155:F155,"제출")&gt;0,"제출 중","미제출"))))</f>
        <v/>
      </c>
      <c r="L155" s="17" t="n"/>
      <c r="M155" s="15">
        <f>IF(C155="","",IF(COUNTIF(C$5:C155,C155)=1,MAX(M$4:M154)+1,""))</f>
        <v/>
      </c>
    </row>
    <row r="156">
      <c r="A156" s="15" t="n"/>
      <c r="B156" s="15" t="n"/>
      <c r="C156" s="15" t="n"/>
      <c r="D156" s="15" t="n"/>
      <c r="E156" s="15" t="n"/>
      <c r="F156" s="15" t="n"/>
      <c r="G156" s="16" t="n"/>
      <c r="H156" s="17" t="n"/>
      <c r="I156" s="7" t="n"/>
      <c r="J156" s="7" t="n"/>
      <c r="K156" s="15">
        <f>IF(B156="","",IF(J156&lt;&gt;"","완료",IF(I156&lt;&gt;"","보완 요청",IF(COUNTIF(D156:F156,"제출")&gt;0,"제출 중","미제출"))))</f>
        <v/>
      </c>
      <c r="L156" s="17" t="n"/>
      <c r="M156" s="15">
        <f>IF(C156="","",IF(COUNTIF(C$5:C156,C156)=1,MAX(M$4:M155)+1,""))</f>
        <v/>
      </c>
    </row>
    <row r="157">
      <c r="A157" s="15" t="n"/>
      <c r="B157" s="15" t="n"/>
      <c r="C157" s="15" t="n"/>
      <c r="D157" s="15" t="n"/>
      <c r="E157" s="15" t="n"/>
      <c r="F157" s="15" t="n"/>
      <c r="G157" s="16" t="n"/>
      <c r="H157" s="17" t="n"/>
      <c r="I157" s="7" t="n"/>
      <c r="J157" s="7" t="n"/>
      <c r="K157" s="15">
        <f>IF(B157="","",IF(J157&lt;&gt;"","완료",IF(I157&lt;&gt;"","보완 요청",IF(COUNTIF(D157:F157,"제출")&gt;0,"제출 중","미제출"))))</f>
        <v/>
      </c>
      <c r="L157" s="17" t="n"/>
      <c r="M157" s="15">
        <f>IF(C157="","",IF(COUNTIF(C$5:C157,C157)=1,MAX(M$4:M156)+1,""))</f>
        <v/>
      </c>
    </row>
    <row r="158">
      <c r="A158" s="15" t="n"/>
      <c r="B158" s="15" t="n"/>
      <c r="C158" s="15" t="n"/>
      <c r="D158" s="15" t="n"/>
      <c r="E158" s="15" t="n"/>
      <c r="F158" s="15" t="n"/>
      <c r="G158" s="16" t="n"/>
      <c r="H158" s="17" t="n"/>
      <c r="I158" s="7" t="n"/>
      <c r="J158" s="7" t="n"/>
      <c r="K158" s="15">
        <f>IF(B158="","",IF(J158&lt;&gt;"","완료",IF(I158&lt;&gt;"","보완 요청",IF(COUNTIF(D158:F158,"제출")&gt;0,"제출 중","미제출"))))</f>
        <v/>
      </c>
      <c r="L158" s="17" t="n"/>
      <c r="M158" s="15">
        <f>IF(C158="","",IF(COUNTIF(C$5:C158,C158)=1,MAX(M$4:M157)+1,""))</f>
        <v/>
      </c>
    </row>
    <row r="159">
      <c r="A159" s="15" t="n"/>
      <c r="B159" s="15" t="n"/>
      <c r="C159" s="15" t="n"/>
      <c r="D159" s="15" t="n"/>
      <c r="E159" s="15" t="n"/>
      <c r="F159" s="15" t="n"/>
      <c r="G159" s="16" t="n"/>
      <c r="H159" s="17" t="n"/>
      <c r="I159" s="7" t="n"/>
      <c r="J159" s="7" t="n"/>
      <c r="K159" s="15">
        <f>IF(B159="","",IF(J159&lt;&gt;"","완료",IF(I159&lt;&gt;"","보완 요청",IF(COUNTIF(D159:F159,"제출")&gt;0,"제출 중","미제출"))))</f>
        <v/>
      </c>
      <c r="L159" s="17" t="n"/>
      <c r="M159" s="15">
        <f>IF(C159="","",IF(COUNTIF(C$5:C159,C159)=1,MAX(M$4:M158)+1,""))</f>
        <v/>
      </c>
    </row>
    <row r="160">
      <c r="A160" s="15" t="n"/>
      <c r="B160" s="15" t="n"/>
      <c r="C160" s="15" t="n"/>
      <c r="D160" s="15" t="n"/>
      <c r="E160" s="15" t="n"/>
      <c r="F160" s="15" t="n"/>
      <c r="G160" s="16" t="n"/>
      <c r="H160" s="17" t="n"/>
      <c r="I160" s="7" t="n"/>
      <c r="J160" s="7" t="n"/>
      <c r="K160" s="15">
        <f>IF(B160="","",IF(J160&lt;&gt;"","완료",IF(I160&lt;&gt;"","보완 요청",IF(COUNTIF(D160:F160,"제출")&gt;0,"제출 중","미제출"))))</f>
        <v/>
      </c>
      <c r="L160" s="17" t="n"/>
      <c r="M160" s="15">
        <f>IF(C160="","",IF(COUNTIF(C$5:C160,C160)=1,MAX(M$4:M159)+1,""))</f>
        <v/>
      </c>
    </row>
    <row r="161">
      <c r="A161" s="15" t="n"/>
      <c r="B161" s="15" t="n"/>
      <c r="C161" s="15" t="n"/>
      <c r="D161" s="15" t="n"/>
      <c r="E161" s="15" t="n"/>
      <c r="F161" s="15" t="n"/>
      <c r="G161" s="16" t="n"/>
      <c r="H161" s="17" t="n"/>
      <c r="I161" s="7" t="n"/>
      <c r="J161" s="7" t="n"/>
      <c r="K161" s="15">
        <f>IF(B161="","",IF(J161&lt;&gt;"","완료",IF(I161&lt;&gt;"","보완 요청",IF(COUNTIF(D161:F161,"제출")&gt;0,"제출 중","미제출"))))</f>
        <v/>
      </c>
      <c r="L161" s="17" t="n"/>
      <c r="M161" s="15">
        <f>IF(C161="","",IF(COUNTIF(C$5:C161,C161)=1,MAX(M$4:M160)+1,""))</f>
        <v/>
      </c>
    </row>
    <row r="162">
      <c r="A162" s="15" t="n"/>
      <c r="B162" s="15" t="n"/>
      <c r="C162" s="15" t="n"/>
      <c r="D162" s="15" t="n"/>
      <c r="E162" s="15" t="n"/>
      <c r="F162" s="15" t="n"/>
      <c r="G162" s="16" t="n"/>
      <c r="H162" s="17" t="n"/>
      <c r="I162" s="7" t="n"/>
      <c r="J162" s="7" t="n"/>
      <c r="K162" s="15">
        <f>IF(B162="","",IF(J162&lt;&gt;"","완료",IF(I162&lt;&gt;"","보완 요청",IF(COUNTIF(D162:F162,"제출")&gt;0,"제출 중","미제출"))))</f>
        <v/>
      </c>
      <c r="L162" s="17" t="n"/>
      <c r="M162" s="15">
        <f>IF(C162="","",IF(COUNTIF(C$5:C162,C162)=1,MAX(M$4:M161)+1,""))</f>
        <v/>
      </c>
    </row>
    <row r="163">
      <c r="A163" s="15" t="n"/>
      <c r="B163" s="15" t="n"/>
      <c r="C163" s="15" t="n"/>
      <c r="D163" s="15" t="n"/>
      <c r="E163" s="15" t="n"/>
      <c r="F163" s="15" t="n"/>
      <c r="G163" s="16" t="n"/>
      <c r="H163" s="17" t="n"/>
      <c r="I163" s="7" t="n"/>
      <c r="J163" s="7" t="n"/>
      <c r="K163" s="15">
        <f>IF(B163="","",IF(J163&lt;&gt;"","완료",IF(I163&lt;&gt;"","보완 요청",IF(COUNTIF(D163:F163,"제출")&gt;0,"제출 중","미제출"))))</f>
        <v/>
      </c>
      <c r="L163" s="17" t="n"/>
      <c r="M163" s="15">
        <f>IF(C163="","",IF(COUNTIF(C$5:C163,C163)=1,MAX(M$4:M162)+1,""))</f>
        <v/>
      </c>
    </row>
    <row r="164">
      <c r="A164" s="15" t="n"/>
      <c r="B164" s="15" t="n"/>
      <c r="C164" s="15" t="n"/>
      <c r="D164" s="15" t="n"/>
      <c r="E164" s="15" t="n"/>
      <c r="F164" s="15" t="n"/>
      <c r="G164" s="16" t="n"/>
      <c r="H164" s="17" t="n"/>
      <c r="I164" s="7" t="n"/>
      <c r="J164" s="7" t="n"/>
      <c r="K164" s="15">
        <f>IF(B164="","",IF(J164&lt;&gt;"","완료",IF(I164&lt;&gt;"","보완 요청",IF(COUNTIF(D164:F164,"제출")&gt;0,"제출 중","미제출"))))</f>
        <v/>
      </c>
      <c r="L164" s="17" t="n"/>
      <c r="M164" s="15">
        <f>IF(C164="","",IF(COUNTIF(C$5:C164,C164)=1,MAX(M$4:M163)+1,""))</f>
        <v/>
      </c>
    </row>
    <row r="165">
      <c r="A165" s="15" t="n"/>
      <c r="B165" s="15" t="n"/>
      <c r="C165" s="15" t="n"/>
      <c r="D165" s="15" t="n"/>
      <c r="E165" s="15" t="n"/>
      <c r="F165" s="15" t="n"/>
      <c r="G165" s="16" t="n"/>
      <c r="H165" s="17" t="n"/>
      <c r="I165" s="7" t="n"/>
      <c r="J165" s="7" t="n"/>
      <c r="K165" s="15">
        <f>IF(B165="","",IF(J165&lt;&gt;"","완료",IF(I165&lt;&gt;"","보완 요청",IF(COUNTIF(D165:F165,"제출")&gt;0,"제출 중","미제출"))))</f>
        <v/>
      </c>
      <c r="L165" s="17" t="n"/>
      <c r="M165" s="15">
        <f>IF(C165="","",IF(COUNTIF(C$5:C165,C165)=1,MAX(M$4:M164)+1,""))</f>
        <v/>
      </c>
    </row>
    <row r="166">
      <c r="A166" s="15" t="n"/>
      <c r="B166" s="15" t="n"/>
      <c r="C166" s="15" t="n"/>
      <c r="D166" s="15" t="n"/>
      <c r="E166" s="15" t="n"/>
      <c r="F166" s="15" t="n"/>
      <c r="G166" s="16" t="n"/>
      <c r="H166" s="17" t="n"/>
      <c r="I166" s="7" t="n"/>
      <c r="J166" s="7" t="n"/>
      <c r="K166" s="15">
        <f>IF(B166="","",IF(J166&lt;&gt;"","완료",IF(I166&lt;&gt;"","보완 요청",IF(COUNTIF(D166:F166,"제출")&gt;0,"제출 중","미제출"))))</f>
        <v/>
      </c>
      <c r="L166" s="17" t="n"/>
      <c r="M166" s="15">
        <f>IF(C166="","",IF(COUNTIF(C$5:C166,C166)=1,MAX(M$4:M165)+1,""))</f>
        <v/>
      </c>
    </row>
    <row r="167">
      <c r="A167" s="15" t="n"/>
      <c r="B167" s="15" t="n"/>
      <c r="C167" s="15" t="n"/>
      <c r="D167" s="15" t="n"/>
      <c r="E167" s="15" t="n"/>
      <c r="F167" s="15" t="n"/>
      <c r="G167" s="16" t="n"/>
      <c r="H167" s="17" t="n"/>
      <c r="I167" s="7" t="n"/>
      <c r="J167" s="7" t="n"/>
      <c r="K167" s="15">
        <f>IF(B167="","",IF(J167&lt;&gt;"","완료",IF(I167&lt;&gt;"","보완 요청",IF(COUNTIF(D167:F167,"제출")&gt;0,"제출 중","미제출"))))</f>
        <v/>
      </c>
      <c r="L167" s="17" t="n"/>
      <c r="M167" s="15">
        <f>IF(C167="","",IF(COUNTIF(C$5:C167,C167)=1,MAX(M$4:M166)+1,""))</f>
        <v/>
      </c>
    </row>
    <row r="168">
      <c r="A168" s="15" t="n"/>
      <c r="B168" s="15" t="n"/>
      <c r="C168" s="15" t="n"/>
      <c r="D168" s="15" t="n"/>
      <c r="E168" s="15" t="n"/>
      <c r="F168" s="15" t="n"/>
      <c r="G168" s="16" t="n"/>
      <c r="H168" s="17" t="n"/>
      <c r="I168" s="7" t="n"/>
      <c r="J168" s="7" t="n"/>
      <c r="K168" s="15">
        <f>IF(B168="","",IF(J168&lt;&gt;"","완료",IF(I168&lt;&gt;"","보완 요청",IF(COUNTIF(D168:F168,"제출")&gt;0,"제출 중","미제출"))))</f>
        <v/>
      </c>
      <c r="L168" s="17" t="n"/>
      <c r="M168" s="15">
        <f>IF(C168="","",IF(COUNTIF(C$5:C168,C168)=1,MAX(M$4:M167)+1,""))</f>
        <v/>
      </c>
    </row>
    <row r="169">
      <c r="A169" s="15" t="n"/>
      <c r="B169" s="15" t="n"/>
      <c r="C169" s="15" t="n"/>
      <c r="D169" s="15" t="n"/>
      <c r="E169" s="15" t="n"/>
      <c r="F169" s="15" t="n"/>
      <c r="G169" s="16" t="n"/>
      <c r="H169" s="17" t="n"/>
      <c r="I169" s="7" t="n"/>
      <c r="J169" s="7" t="n"/>
      <c r="K169" s="15">
        <f>IF(B169="","",IF(J169&lt;&gt;"","완료",IF(I169&lt;&gt;"","보완 요청",IF(COUNTIF(D169:F169,"제출")&gt;0,"제출 중","미제출"))))</f>
        <v/>
      </c>
      <c r="L169" s="17" t="n"/>
      <c r="M169" s="15">
        <f>IF(C169="","",IF(COUNTIF(C$5:C169,C169)=1,MAX(M$4:M168)+1,""))</f>
        <v/>
      </c>
    </row>
    <row r="170">
      <c r="A170" s="15" t="n"/>
      <c r="B170" s="15" t="n"/>
      <c r="C170" s="15" t="n"/>
      <c r="D170" s="15" t="n"/>
      <c r="E170" s="15" t="n"/>
      <c r="F170" s="15" t="n"/>
      <c r="G170" s="16" t="n"/>
      <c r="H170" s="17" t="n"/>
      <c r="I170" s="7" t="n"/>
      <c r="J170" s="7" t="n"/>
      <c r="K170" s="15">
        <f>IF(B170="","",IF(J170&lt;&gt;"","완료",IF(I170&lt;&gt;"","보완 요청",IF(COUNTIF(D170:F170,"제출")&gt;0,"제출 중","미제출"))))</f>
        <v/>
      </c>
      <c r="L170" s="17" t="n"/>
      <c r="M170" s="15">
        <f>IF(C170="","",IF(COUNTIF(C$5:C170,C170)=1,MAX(M$4:M169)+1,""))</f>
        <v/>
      </c>
    </row>
    <row r="171">
      <c r="A171" s="15" t="n"/>
      <c r="B171" s="15" t="n"/>
      <c r="C171" s="15" t="n"/>
      <c r="D171" s="15" t="n"/>
      <c r="E171" s="15" t="n"/>
      <c r="F171" s="15" t="n"/>
      <c r="G171" s="16" t="n"/>
      <c r="H171" s="17" t="n"/>
      <c r="I171" s="7" t="n"/>
      <c r="J171" s="7" t="n"/>
      <c r="K171" s="15">
        <f>IF(B171="","",IF(J171&lt;&gt;"","완료",IF(I171&lt;&gt;"","보완 요청",IF(COUNTIF(D171:F171,"제출")&gt;0,"제출 중","미제출"))))</f>
        <v/>
      </c>
      <c r="L171" s="17" t="n"/>
      <c r="M171" s="15">
        <f>IF(C171="","",IF(COUNTIF(C$5:C171,C171)=1,MAX(M$4:M170)+1,""))</f>
        <v/>
      </c>
    </row>
    <row r="172">
      <c r="A172" s="15" t="n"/>
      <c r="B172" s="15" t="n"/>
      <c r="C172" s="15" t="n"/>
      <c r="D172" s="15" t="n"/>
      <c r="E172" s="15" t="n"/>
      <c r="F172" s="15" t="n"/>
      <c r="G172" s="16" t="n"/>
      <c r="H172" s="17" t="n"/>
      <c r="I172" s="7" t="n"/>
      <c r="J172" s="7" t="n"/>
      <c r="K172" s="15">
        <f>IF(B172="","",IF(J172&lt;&gt;"","완료",IF(I172&lt;&gt;"","보완 요청",IF(COUNTIF(D172:F172,"제출")&gt;0,"제출 중","미제출"))))</f>
        <v/>
      </c>
      <c r="L172" s="17" t="n"/>
      <c r="M172" s="15">
        <f>IF(C172="","",IF(COUNTIF(C$5:C172,C172)=1,MAX(M$4:M171)+1,""))</f>
        <v/>
      </c>
    </row>
    <row r="173">
      <c r="A173" s="15" t="n"/>
      <c r="B173" s="15" t="n"/>
      <c r="C173" s="15" t="n"/>
      <c r="D173" s="15" t="n"/>
      <c r="E173" s="15" t="n"/>
      <c r="F173" s="15" t="n"/>
      <c r="G173" s="16" t="n"/>
      <c r="H173" s="17" t="n"/>
      <c r="I173" s="7" t="n"/>
      <c r="J173" s="7" t="n"/>
      <c r="K173" s="15">
        <f>IF(B173="","",IF(J173&lt;&gt;"","완료",IF(I173&lt;&gt;"","보완 요청",IF(COUNTIF(D173:F173,"제출")&gt;0,"제출 중","미제출"))))</f>
        <v/>
      </c>
      <c r="L173" s="17" t="n"/>
      <c r="M173" s="15">
        <f>IF(C173="","",IF(COUNTIF(C$5:C173,C173)=1,MAX(M$4:M172)+1,""))</f>
        <v/>
      </c>
    </row>
    <row r="174">
      <c r="A174" s="15" t="n"/>
      <c r="B174" s="15" t="n"/>
      <c r="C174" s="15" t="n"/>
      <c r="D174" s="15" t="n"/>
      <c r="E174" s="15" t="n"/>
      <c r="F174" s="15" t="n"/>
      <c r="G174" s="16" t="n"/>
      <c r="H174" s="17" t="n"/>
      <c r="I174" s="7" t="n"/>
      <c r="J174" s="7" t="n"/>
      <c r="K174" s="15">
        <f>IF(B174="","",IF(J174&lt;&gt;"","완료",IF(I174&lt;&gt;"","보완 요청",IF(COUNTIF(D174:F174,"제출")&gt;0,"제출 중","미제출"))))</f>
        <v/>
      </c>
      <c r="L174" s="17" t="n"/>
      <c r="M174" s="15">
        <f>IF(C174="","",IF(COUNTIF(C$5:C174,C174)=1,MAX(M$4:M173)+1,""))</f>
        <v/>
      </c>
    </row>
    <row r="175">
      <c r="A175" s="15" t="n"/>
      <c r="B175" s="15" t="n"/>
      <c r="C175" s="15" t="n"/>
      <c r="D175" s="15" t="n"/>
      <c r="E175" s="15" t="n"/>
      <c r="F175" s="15" t="n"/>
      <c r="G175" s="16" t="n"/>
      <c r="H175" s="17" t="n"/>
      <c r="I175" s="7" t="n"/>
      <c r="J175" s="7" t="n"/>
      <c r="K175" s="15">
        <f>IF(B175="","",IF(J175&lt;&gt;"","완료",IF(I175&lt;&gt;"","보완 요청",IF(COUNTIF(D175:F175,"제출")&gt;0,"제출 중","미제출"))))</f>
        <v/>
      </c>
      <c r="L175" s="17" t="n"/>
      <c r="M175" s="15">
        <f>IF(C175="","",IF(COUNTIF(C$5:C175,C175)=1,MAX(M$4:M174)+1,""))</f>
        <v/>
      </c>
    </row>
    <row r="176">
      <c r="A176" s="15" t="n"/>
      <c r="B176" s="15" t="n"/>
      <c r="C176" s="15" t="n"/>
      <c r="D176" s="15" t="n"/>
      <c r="E176" s="15" t="n"/>
      <c r="F176" s="15" t="n"/>
      <c r="G176" s="16" t="n"/>
      <c r="H176" s="17" t="n"/>
      <c r="I176" s="7" t="n"/>
      <c r="J176" s="7" t="n"/>
      <c r="K176" s="15">
        <f>IF(B176="","",IF(J176&lt;&gt;"","완료",IF(I176&lt;&gt;"","보완 요청",IF(COUNTIF(D176:F176,"제출")&gt;0,"제출 중","미제출"))))</f>
        <v/>
      </c>
      <c r="L176" s="17" t="n"/>
      <c r="M176" s="15">
        <f>IF(C176="","",IF(COUNTIF(C$5:C176,C176)=1,MAX(M$4:M175)+1,""))</f>
        <v/>
      </c>
    </row>
    <row r="177">
      <c r="A177" s="15" t="n"/>
      <c r="B177" s="15" t="n"/>
      <c r="C177" s="15" t="n"/>
      <c r="D177" s="15" t="n"/>
      <c r="E177" s="15" t="n"/>
      <c r="F177" s="15" t="n"/>
      <c r="G177" s="16" t="n"/>
      <c r="H177" s="17" t="n"/>
      <c r="I177" s="7" t="n"/>
      <c r="J177" s="7" t="n"/>
      <c r="K177" s="15">
        <f>IF(B177="","",IF(J177&lt;&gt;"","완료",IF(I177&lt;&gt;"","보완 요청",IF(COUNTIF(D177:F177,"제출")&gt;0,"제출 중","미제출"))))</f>
        <v/>
      </c>
      <c r="L177" s="17" t="n"/>
      <c r="M177" s="15">
        <f>IF(C177="","",IF(COUNTIF(C$5:C177,C177)=1,MAX(M$4:M176)+1,""))</f>
        <v/>
      </c>
    </row>
    <row r="178">
      <c r="A178" s="15" t="n"/>
      <c r="B178" s="15" t="n"/>
      <c r="C178" s="15" t="n"/>
      <c r="D178" s="15" t="n"/>
      <c r="E178" s="15" t="n"/>
      <c r="F178" s="15" t="n"/>
      <c r="G178" s="16" t="n"/>
      <c r="H178" s="17" t="n"/>
      <c r="I178" s="7" t="n"/>
      <c r="J178" s="7" t="n"/>
      <c r="K178" s="15">
        <f>IF(B178="","",IF(J178&lt;&gt;"","완료",IF(I178&lt;&gt;"","보완 요청",IF(COUNTIF(D178:F178,"제출")&gt;0,"제출 중","미제출"))))</f>
        <v/>
      </c>
      <c r="L178" s="17" t="n"/>
      <c r="M178" s="15">
        <f>IF(C178="","",IF(COUNTIF(C$5:C178,C178)=1,MAX(M$4:M177)+1,""))</f>
        <v/>
      </c>
    </row>
    <row r="179">
      <c r="A179" s="15" t="n"/>
      <c r="B179" s="15" t="n"/>
      <c r="C179" s="15" t="n"/>
      <c r="D179" s="15" t="n"/>
      <c r="E179" s="15" t="n"/>
      <c r="F179" s="15" t="n"/>
      <c r="G179" s="16" t="n"/>
      <c r="H179" s="17" t="n"/>
      <c r="I179" s="7" t="n"/>
      <c r="J179" s="7" t="n"/>
      <c r="K179" s="15">
        <f>IF(B179="","",IF(J179&lt;&gt;"","완료",IF(I179&lt;&gt;"","보완 요청",IF(COUNTIF(D179:F179,"제출")&gt;0,"제출 중","미제출"))))</f>
        <v/>
      </c>
      <c r="L179" s="17" t="n"/>
      <c r="M179" s="15">
        <f>IF(C179="","",IF(COUNTIF(C$5:C179,C179)=1,MAX(M$4:M178)+1,""))</f>
        <v/>
      </c>
    </row>
    <row r="180">
      <c r="A180" s="15" t="n"/>
      <c r="B180" s="15" t="n"/>
      <c r="C180" s="15" t="n"/>
      <c r="D180" s="15" t="n"/>
      <c r="E180" s="15" t="n"/>
      <c r="F180" s="15" t="n"/>
      <c r="G180" s="16" t="n"/>
      <c r="H180" s="17" t="n"/>
      <c r="I180" s="7" t="n"/>
      <c r="J180" s="7" t="n"/>
      <c r="K180" s="15">
        <f>IF(B180="","",IF(J180&lt;&gt;"","완료",IF(I180&lt;&gt;"","보완 요청",IF(COUNTIF(D180:F180,"제출")&gt;0,"제출 중","미제출"))))</f>
        <v/>
      </c>
      <c r="L180" s="17" t="n"/>
      <c r="M180" s="15">
        <f>IF(C180="","",IF(COUNTIF(C$5:C180,C180)=1,MAX(M$4:M179)+1,""))</f>
        <v/>
      </c>
    </row>
    <row r="181">
      <c r="A181" s="15" t="n"/>
      <c r="B181" s="15" t="n"/>
      <c r="C181" s="15" t="n"/>
      <c r="D181" s="15" t="n"/>
      <c r="E181" s="15" t="n"/>
      <c r="F181" s="15" t="n"/>
      <c r="G181" s="16" t="n"/>
      <c r="H181" s="17" t="n"/>
      <c r="I181" s="7" t="n"/>
      <c r="J181" s="7" t="n"/>
      <c r="K181" s="15">
        <f>IF(B181="","",IF(J181&lt;&gt;"","완료",IF(I181&lt;&gt;"","보완 요청",IF(COUNTIF(D181:F181,"제출")&gt;0,"제출 중","미제출"))))</f>
        <v/>
      </c>
      <c r="L181" s="17" t="n"/>
      <c r="M181" s="15">
        <f>IF(C181="","",IF(COUNTIF(C$5:C181,C181)=1,MAX(M$4:M180)+1,""))</f>
        <v/>
      </c>
    </row>
    <row r="182">
      <c r="A182" s="15" t="n"/>
      <c r="B182" s="15" t="n"/>
      <c r="C182" s="15" t="n"/>
      <c r="D182" s="15" t="n"/>
      <c r="E182" s="15" t="n"/>
      <c r="F182" s="15" t="n"/>
      <c r="G182" s="16" t="n"/>
      <c r="H182" s="17" t="n"/>
      <c r="I182" s="7" t="n"/>
      <c r="J182" s="7" t="n"/>
      <c r="K182" s="15">
        <f>IF(B182="","",IF(J182&lt;&gt;"","완료",IF(I182&lt;&gt;"","보완 요청",IF(COUNTIF(D182:F182,"제출")&gt;0,"제출 중","미제출"))))</f>
        <v/>
      </c>
      <c r="L182" s="17" t="n"/>
      <c r="M182" s="15">
        <f>IF(C182="","",IF(COUNTIF(C$5:C182,C182)=1,MAX(M$4:M181)+1,""))</f>
        <v/>
      </c>
    </row>
    <row r="183">
      <c r="A183" s="15" t="n"/>
      <c r="B183" s="15" t="n"/>
      <c r="C183" s="15" t="n"/>
      <c r="D183" s="15" t="n"/>
      <c r="E183" s="15" t="n"/>
      <c r="F183" s="15" t="n"/>
      <c r="G183" s="16" t="n"/>
      <c r="H183" s="17" t="n"/>
      <c r="I183" s="7" t="n"/>
      <c r="J183" s="7" t="n"/>
      <c r="K183" s="15">
        <f>IF(B183="","",IF(J183&lt;&gt;"","완료",IF(I183&lt;&gt;"","보완 요청",IF(COUNTIF(D183:F183,"제출")&gt;0,"제출 중","미제출"))))</f>
        <v/>
      </c>
      <c r="L183" s="17" t="n"/>
      <c r="M183" s="15">
        <f>IF(C183="","",IF(COUNTIF(C$5:C183,C183)=1,MAX(M$4:M182)+1,""))</f>
        <v/>
      </c>
    </row>
    <row r="184">
      <c r="A184" s="15" t="n"/>
      <c r="B184" s="15" t="n"/>
      <c r="C184" s="15" t="n"/>
      <c r="D184" s="15" t="n"/>
      <c r="E184" s="15" t="n"/>
      <c r="F184" s="15" t="n"/>
      <c r="G184" s="16" t="n"/>
      <c r="H184" s="17" t="n"/>
      <c r="I184" s="7" t="n"/>
      <c r="J184" s="7" t="n"/>
      <c r="K184" s="15">
        <f>IF(B184="","",IF(J184&lt;&gt;"","완료",IF(I184&lt;&gt;"","보완 요청",IF(COUNTIF(D184:F184,"제출")&gt;0,"제출 중","미제출"))))</f>
        <v/>
      </c>
      <c r="L184" s="17" t="n"/>
      <c r="M184" s="15">
        <f>IF(C184="","",IF(COUNTIF(C$5:C184,C184)=1,MAX(M$4:M183)+1,""))</f>
        <v/>
      </c>
    </row>
    <row r="185">
      <c r="A185" s="15" t="n"/>
      <c r="B185" s="15" t="n"/>
      <c r="C185" s="15" t="n"/>
      <c r="D185" s="15" t="n"/>
      <c r="E185" s="15" t="n"/>
      <c r="F185" s="15" t="n"/>
      <c r="G185" s="16" t="n"/>
      <c r="H185" s="17" t="n"/>
      <c r="I185" s="7" t="n"/>
      <c r="J185" s="7" t="n"/>
      <c r="K185" s="15">
        <f>IF(B185="","",IF(J185&lt;&gt;"","완료",IF(I185&lt;&gt;"","보완 요청",IF(COUNTIF(D185:F185,"제출")&gt;0,"제출 중","미제출"))))</f>
        <v/>
      </c>
      <c r="L185" s="17" t="n"/>
      <c r="M185" s="15">
        <f>IF(C185="","",IF(COUNTIF(C$5:C185,C185)=1,MAX(M$4:M184)+1,""))</f>
        <v/>
      </c>
    </row>
    <row r="186">
      <c r="A186" s="15" t="n"/>
      <c r="B186" s="15" t="n"/>
      <c r="C186" s="15" t="n"/>
      <c r="D186" s="15" t="n"/>
      <c r="E186" s="15" t="n"/>
      <c r="F186" s="15" t="n"/>
      <c r="G186" s="16" t="n"/>
      <c r="H186" s="17" t="n"/>
      <c r="I186" s="7" t="n"/>
      <c r="J186" s="7" t="n"/>
      <c r="K186" s="15">
        <f>IF(B186="","",IF(J186&lt;&gt;"","완료",IF(I186&lt;&gt;"","보완 요청",IF(COUNTIF(D186:F186,"제출")&gt;0,"제출 중","미제출"))))</f>
        <v/>
      </c>
      <c r="L186" s="17" t="n"/>
      <c r="M186" s="15">
        <f>IF(C186="","",IF(COUNTIF(C$5:C186,C186)=1,MAX(M$4:M185)+1,""))</f>
        <v/>
      </c>
    </row>
    <row r="187">
      <c r="A187" s="15" t="n"/>
      <c r="B187" s="15" t="n"/>
      <c r="C187" s="15" t="n"/>
      <c r="D187" s="15" t="n"/>
      <c r="E187" s="15" t="n"/>
      <c r="F187" s="15" t="n"/>
      <c r="G187" s="16" t="n"/>
      <c r="H187" s="17" t="n"/>
      <c r="I187" s="7" t="n"/>
      <c r="J187" s="7" t="n"/>
      <c r="K187" s="15">
        <f>IF(B187="","",IF(J187&lt;&gt;"","완료",IF(I187&lt;&gt;"","보완 요청",IF(COUNTIF(D187:F187,"제출")&gt;0,"제출 중","미제출"))))</f>
        <v/>
      </c>
      <c r="L187" s="17" t="n"/>
      <c r="M187" s="15">
        <f>IF(C187="","",IF(COUNTIF(C$5:C187,C187)=1,MAX(M$4:M186)+1,""))</f>
        <v/>
      </c>
    </row>
    <row r="188">
      <c r="A188" s="15" t="n"/>
      <c r="B188" s="15" t="n"/>
      <c r="C188" s="15" t="n"/>
      <c r="D188" s="15" t="n"/>
      <c r="E188" s="15" t="n"/>
      <c r="F188" s="15" t="n"/>
      <c r="G188" s="16" t="n"/>
      <c r="H188" s="17" t="n"/>
      <c r="I188" s="7" t="n"/>
      <c r="J188" s="7" t="n"/>
      <c r="K188" s="15">
        <f>IF(B188="","",IF(J188&lt;&gt;"","완료",IF(I188&lt;&gt;"","보완 요청",IF(COUNTIF(D188:F188,"제출")&gt;0,"제출 중","미제출"))))</f>
        <v/>
      </c>
      <c r="L188" s="17" t="n"/>
      <c r="M188" s="15">
        <f>IF(C188="","",IF(COUNTIF(C$5:C188,C188)=1,MAX(M$4:M187)+1,""))</f>
        <v/>
      </c>
    </row>
    <row r="189">
      <c r="A189" s="15" t="n"/>
      <c r="B189" s="15" t="n"/>
      <c r="C189" s="15" t="n"/>
      <c r="D189" s="15" t="n"/>
      <c r="E189" s="15" t="n"/>
      <c r="F189" s="15" t="n"/>
      <c r="G189" s="16" t="n"/>
      <c r="H189" s="17" t="n"/>
      <c r="I189" s="7" t="n"/>
      <c r="J189" s="7" t="n"/>
      <c r="K189" s="15">
        <f>IF(B189="","",IF(J189&lt;&gt;"","완료",IF(I189&lt;&gt;"","보완 요청",IF(COUNTIF(D189:F189,"제출")&gt;0,"제출 중","미제출"))))</f>
        <v/>
      </c>
      <c r="L189" s="17" t="n"/>
      <c r="M189" s="15">
        <f>IF(C189="","",IF(COUNTIF(C$5:C189,C189)=1,MAX(M$4:M188)+1,""))</f>
        <v/>
      </c>
    </row>
    <row r="190">
      <c r="A190" s="15" t="n"/>
      <c r="B190" s="15" t="n"/>
      <c r="C190" s="15" t="n"/>
      <c r="D190" s="15" t="n"/>
      <c r="E190" s="15" t="n"/>
      <c r="F190" s="15" t="n"/>
      <c r="G190" s="16" t="n"/>
      <c r="H190" s="17" t="n"/>
      <c r="I190" s="7" t="n"/>
      <c r="J190" s="7" t="n"/>
      <c r="K190" s="15">
        <f>IF(B190="","",IF(J190&lt;&gt;"","완료",IF(I190&lt;&gt;"","보완 요청",IF(COUNTIF(D190:F190,"제출")&gt;0,"제출 중","미제출"))))</f>
        <v/>
      </c>
      <c r="L190" s="17" t="n"/>
      <c r="M190" s="15">
        <f>IF(C190="","",IF(COUNTIF(C$5:C190,C190)=1,MAX(M$4:M189)+1,""))</f>
        <v/>
      </c>
    </row>
    <row r="191">
      <c r="A191" s="15" t="n"/>
      <c r="B191" s="15" t="n"/>
      <c r="C191" s="15" t="n"/>
      <c r="D191" s="15" t="n"/>
      <c r="E191" s="15" t="n"/>
      <c r="F191" s="15" t="n"/>
      <c r="G191" s="16" t="n"/>
      <c r="H191" s="17" t="n"/>
      <c r="I191" s="7" t="n"/>
      <c r="J191" s="7" t="n"/>
      <c r="K191" s="15">
        <f>IF(B191="","",IF(J191&lt;&gt;"","완료",IF(I191&lt;&gt;"","보완 요청",IF(COUNTIF(D191:F191,"제출")&gt;0,"제출 중","미제출"))))</f>
        <v/>
      </c>
      <c r="L191" s="17" t="n"/>
      <c r="M191" s="15">
        <f>IF(C191="","",IF(COUNTIF(C$5:C191,C191)=1,MAX(M$4:M190)+1,""))</f>
        <v/>
      </c>
    </row>
    <row r="192">
      <c r="A192" s="15" t="n"/>
      <c r="B192" s="15" t="n"/>
      <c r="C192" s="15" t="n"/>
      <c r="D192" s="15" t="n"/>
      <c r="E192" s="15" t="n"/>
      <c r="F192" s="15" t="n"/>
      <c r="G192" s="16" t="n"/>
      <c r="H192" s="17" t="n"/>
      <c r="I192" s="7" t="n"/>
      <c r="J192" s="7" t="n"/>
      <c r="K192" s="15">
        <f>IF(B192="","",IF(J192&lt;&gt;"","완료",IF(I192&lt;&gt;"","보완 요청",IF(COUNTIF(D192:F192,"제출")&gt;0,"제출 중","미제출"))))</f>
        <v/>
      </c>
      <c r="L192" s="17" t="n"/>
      <c r="M192" s="15">
        <f>IF(C192="","",IF(COUNTIF(C$5:C192,C192)=1,MAX(M$4:M191)+1,""))</f>
        <v/>
      </c>
    </row>
    <row r="193">
      <c r="A193" s="15" t="n"/>
      <c r="B193" s="15" t="n"/>
      <c r="C193" s="15" t="n"/>
      <c r="D193" s="15" t="n"/>
      <c r="E193" s="15" t="n"/>
      <c r="F193" s="15" t="n"/>
      <c r="G193" s="16" t="n"/>
      <c r="H193" s="17" t="n"/>
      <c r="I193" s="7" t="n"/>
      <c r="J193" s="7" t="n"/>
      <c r="K193" s="15">
        <f>IF(B193="","",IF(J193&lt;&gt;"","완료",IF(I193&lt;&gt;"","보완 요청",IF(COUNTIF(D193:F193,"제출")&gt;0,"제출 중","미제출"))))</f>
        <v/>
      </c>
      <c r="L193" s="17" t="n"/>
      <c r="M193" s="15">
        <f>IF(C193="","",IF(COUNTIF(C$5:C193,C193)=1,MAX(M$4:M192)+1,""))</f>
        <v/>
      </c>
    </row>
    <row r="194">
      <c r="A194" s="15" t="n"/>
      <c r="B194" s="15" t="n"/>
      <c r="C194" s="15" t="n"/>
      <c r="D194" s="15" t="n"/>
      <c r="E194" s="15" t="n"/>
      <c r="F194" s="15" t="n"/>
      <c r="G194" s="16" t="n"/>
      <c r="H194" s="17" t="n"/>
      <c r="I194" s="7" t="n"/>
      <c r="J194" s="7" t="n"/>
      <c r="K194" s="15">
        <f>IF(B194="","",IF(J194&lt;&gt;"","완료",IF(I194&lt;&gt;"","보완 요청",IF(COUNTIF(D194:F194,"제출")&gt;0,"제출 중","미제출"))))</f>
        <v/>
      </c>
      <c r="L194" s="17" t="n"/>
      <c r="M194" s="15">
        <f>IF(C194="","",IF(COUNTIF(C$5:C194,C194)=1,MAX(M$4:M193)+1,""))</f>
        <v/>
      </c>
    </row>
    <row r="195">
      <c r="A195" s="15" t="n"/>
      <c r="B195" s="15" t="n"/>
      <c r="C195" s="15" t="n"/>
      <c r="D195" s="15" t="n"/>
      <c r="E195" s="15" t="n"/>
      <c r="F195" s="15" t="n"/>
      <c r="G195" s="16" t="n"/>
      <c r="H195" s="17" t="n"/>
      <c r="I195" s="7" t="n"/>
      <c r="J195" s="7" t="n"/>
      <c r="K195" s="15">
        <f>IF(B195="","",IF(J195&lt;&gt;"","완료",IF(I195&lt;&gt;"","보완 요청",IF(COUNTIF(D195:F195,"제출")&gt;0,"제출 중","미제출"))))</f>
        <v/>
      </c>
      <c r="L195" s="17" t="n"/>
      <c r="M195" s="15">
        <f>IF(C195="","",IF(COUNTIF(C$5:C195,C195)=1,MAX(M$4:M194)+1,""))</f>
        <v/>
      </c>
    </row>
    <row r="196">
      <c r="A196" s="15" t="n"/>
      <c r="B196" s="15" t="n"/>
      <c r="C196" s="15" t="n"/>
      <c r="D196" s="15" t="n"/>
      <c r="E196" s="15" t="n"/>
      <c r="F196" s="15" t="n"/>
      <c r="G196" s="16" t="n"/>
      <c r="H196" s="17" t="n"/>
      <c r="I196" s="7" t="n"/>
      <c r="J196" s="7" t="n"/>
      <c r="K196" s="15">
        <f>IF(B196="","",IF(J196&lt;&gt;"","완료",IF(I196&lt;&gt;"","보완 요청",IF(COUNTIF(D196:F196,"제출")&gt;0,"제출 중","미제출"))))</f>
        <v/>
      </c>
      <c r="L196" s="17" t="n"/>
      <c r="M196" s="15">
        <f>IF(C196="","",IF(COUNTIF(C$5:C196,C196)=1,MAX(M$4:M195)+1,""))</f>
        <v/>
      </c>
    </row>
    <row r="197">
      <c r="A197" s="15" t="n"/>
      <c r="B197" s="15" t="n"/>
      <c r="C197" s="15" t="n"/>
      <c r="D197" s="15" t="n"/>
      <c r="E197" s="15" t="n"/>
      <c r="F197" s="15" t="n"/>
      <c r="G197" s="16" t="n"/>
      <c r="H197" s="17" t="n"/>
      <c r="I197" s="7" t="n"/>
      <c r="J197" s="7" t="n"/>
      <c r="K197" s="15">
        <f>IF(B197="","",IF(J197&lt;&gt;"","완료",IF(I197&lt;&gt;"","보완 요청",IF(COUNTIF(D197:F197,"제출")&gt;0,"제출 중","미제출"))))</f>
        <v/>
      </c>
      <c r="L197" s="17" t="n"/>
      <c r="M197" s="15">
        <f>IF(C197="","",IF(COUNTIF(C$5:C197,C197)=1,MAX(M$4:M196)+1,""))</f>
        <v/>
      </c>
    </row>
    <row r="198">
      <c r="A198" s="15" t="n"/>
      <c r="B198" s="15" t="n"/>
      <c r="C198" s="15" t="n"/>
      <c r="D198" s="15" t="n"/>
      <c r="E198" s="15" t="n"/>
      <c r="F198" s="15" t="n"/>
      <c r="G198" s="16" t="n"/>
      <c r="H198" s="17" t="n"/>
      <c r="I198" s="7" t="n"/>
      <c r="J198" s="7" t="n"/>
      <c r="K198" s="15">
        <f>IF(B198="","",IF(J198&lt;&gt;"","완료",IF(I198&lt;&gt;"","보완 요청",IF(COUNTIF(D198:F198,"제출")&gt;0,"제출 중","미제출"))))</f>
        <v/>
      </c>
      <c r="L198" s="17" t="n"/>
      <c r="M198" s="15">
        <f>IF(C198="","",IF(COUNTIF(C$5:C198,C198)=1,MAX(M$4:M197)+1,""))</f>
        <v/>
      </c>
    </row>
    <row r="199">
      <c r="A199" s="15" t="n"/>
      <c r="B199" s="15" t="n"/>
      <c r="C199" s="15" t="n"/>
      <c r="D199" s="15" t="n"/>
      <c r="E199" s="15" t="n"/>
      <c r="F199" s="15" t="n"/>
      <c r="G199" s="16" t="n"/>
      <c r="H199" s="17" t="n"/>
      <c r="I199" s="7" t="n"/>
      <c r="J199" s="7" t="n"/>
      <c r="K199" s="15">
        <f>IF(B199="","",IF(J199&lt;&gt;"","완료",IF(I199&lt;&gt;"","보완 요청",IF(COUNTIF(D199:F199,"제출")&gt;0,"제출 중","미제출"))))</f>
        <v/>
      </c>
      <c r="L199" s="17" t="n"/>
      <c r="M199" s="15">
        <f>IF(C199="","",IF(COUNTIF(C$5:C199,C199)=1,MAX(M$4:M198)+1,""))</f>
        <v/>
      </c>
    </row>
    <row r="200">
      <c r="A200" s="15" t="n"/>
      <c r="B200" s="15" t="n"/>
      <c r="C200" s="15" t="n"/>
      <c r="D200" s="15" t="n"/>
      <c r="E200" s="15" t="n"/>
      <c r="F200" s="15" t="n"/>
      <c r="G200" s="16" t="n"/>
      <c r="H200" s="17" t="n"/>
      <c r="I200" s="7" t="n"/>
      <c r="J200" s="7" t="n"/>
      <c r="K200" s="15">
        <f>IF(B200="","",IF(J200&lt;&gt;"","완료",IF(I200&lt;&gt;"","보완 요청",IF(COUNTIF(D200:F200,"제출")&gt;0,"제출 중","미제출"))))</f>
        <v/>
      </c>
      <c r="L200" s="17" t="n"/>
      <c r="M200" s="15">
        <f>IF(C200="","",IF(COUNTIF(C$5:C200,C200)=1,MAX(M$4:M199)+1,""))</f>
        <v/>
      </c>
    </row>
    <row r="201">
      <c r="A201" s="15" t="n"/>
      <c r="B201" s="15" t="n"/>
      <c r="C201" s="15" t="n"/>
      <c r="D201" s="15" t="n"/>
      <c r="E201" s="15" t="n"/>
      <c r="F201" s="15" t="n"/>
      <c r="G201" s="16" t="n"/>
      <c r="H201" s="17" t="n"/>
      <c r="I201" s="7" t="n"/>
      <c r="J201" s="7" t="n"/>
      <c r="K201" s="15">
        <f>IF(B201="","",IF(J201&lt;&gt;"","완료",IF(I201&lt;&gt;"","보완 요청",IF(COUNTIF(D201:F201,"제출")&gt;0,"제출 중","미제출"))))</f>
        <v/>
      </c>
      <c r="L201" s="17" t="n"/>
      <c r="M201" s="15">
        <f>IF(C201="","",IF(COUNTIF(C$5:C201,C201)=1,MAX(M$4:M200)+1,""))</f>
        <v/>
      </c>
    </row>
    <row r="202">
      <c r="A202" s="15" t="n"/>
      <c r="B202" s="15" t="n"/>
      <c r="C202" s="15" t="n"/>
      <c r="D202" s="15" t="n"/>
      <c r="E202" s="15" t="n"/>
      <c r="F202" s="15" t="n"/>
      <c r="G202" s="16" t="n"/>
      <c r="H202" s="17" t="n"/>
      <c r="I202" s="7" t="n"/>
      <c r="J202" s="7" t="n"/>
      <c r="K202" s="15">
        <f>IF(B202="","",IF(J202&lt;&gt;"","완료",IF(I202&lt;&gt;"","보완 요청",IF(COUNTIF(D202:F202,"제출")&gt;0,"제출 중","미제출"))))</f>
        <v/>
      </c>
      <c r="L202" s="17" t="n"/>
      <c r="M202" s="15">
        <f>IF(C202="","",IF(COUNTIF(C$5:C202,C202)=1,MAX(M$4:M201)+1,""))</f>
        <v/>
      </c>
    </row>
    <row r="203">
      <c r="A203" s="15" t="n"/>
      <c r="B203" s="15" t="n"/>
      <c r="C203" s="15" t="n"/>
      <c r="D203" s="15" t="n"/>
      <c r="E203" s="15" t="n"/>
      <c r="F203" s="15" t="n"/>
      <c r="G203" s="16" t="n"/>
      <c r="H203" s="17" t="n"/>
      <c r="I203" s="7" t="n"/>
      <c r="J203" s="7" t="n"/>
      <c r="K203" s="15">
        <f>IF(B203="","",IF(J203&lt;&gt;"","완료",IF(I203&lt;&gt;"","보완 요청",IF(COUNTIF(D203:F203,"제출")&gt;0,"제출 중","미제출"))))</f>
        <v/>
      </c>
      <c r="L203" s="17" t="n"/>
      <c r="M203" s="15">
        <f>IF(C203="","",IF(COUNTIF(C$5:C203,C203)=1,MAX(M$4:M202)+1,""))</f>
        <v/>
      </c>
    </row>
    <row r="204">
      <c r="A204" s="15" t="n"/>
      <c r="B204" s="15" t="n"/>
      <c r="C204" s="15" t="n"/>
      <c r="D204" s="15" t="n"/>
      <c r="E204" s="15" t="n"/>
      <c r="F204" s="15" t="n"/>
      <c r="G204" s="16" t="n"/>
      <c r="H204" s="17" t="n"/>
      <c r="I204" s="7" t="n"/>
      <c r="J204" s="7" t="n"/>
      <c r="K204" s="15">
        <f>IF(B204="","",IF(J204&lt;&gt;"","완료",IF(I204&lt;&gt;"","보완 요청",IF(COUNTIF(D204:F204,"제출")&gt;0,"제출 중","미제출"))))</f>
        <v/>
      </c>
      <c r="L204" s="17" t="n"/>
      <c r="M204" s="15">
        <f>IF(C204="","",IF(COUNTIF(C$5:C204,C204)=1,MAX(M$4:M203)+1,""))</f>
        <v/>
      </c>
    </row>
    <row r="205">
      <c r="A205" s="15" t="n"/>
      <c r="B205" s="15" t="n"/>
      <c r="C205" s="15" t="n"/>
      <c r="D205" s="15" t="n"/>
      <c r="E205" s="15" t="n"/>
      <c r="F205" s="15" t="n"/>
      <c r="G205" s="16" t="n"/>
      <c r="H205" s="17" t="n"/>
      <c r="I205" s="7" t="n"/>
      <c r="J205" s="7" t="n"/>
      <c r="K205" s="15">
        <f>IF(B205="","",IF(J205&lt;&gt;"","완료",IF(I205&lt;&gt;"","보완 요청",IF(COUNTIF(D205:F205,"제출")&gt;0,"제출 중","미제출"))))</f>
        <v/>
      </c>
      <c r="L205" s="17" t="n"/>
      <c r="M205" s="15">
        <f>IF(C205="","",IF(COUNTIF(C$5:C205,C205)=1,MAX(M$4:M204)+1,""))</f>
        <v/>
      </c>
    </row>
    <row r="206">
      <c r="A206" s="15" t="n"/>
      <c r="B206" s="15" t="n"/>
      <c r="C206" s="15" t="n"/>
      <c r="D206" s="15" t="n"/>
      <c r="E206" s="15" t="n"/>
      <c r="F206" s="15" t="n"/>
      <c r="G206" s="16" t="n"/>
      <c r="H206" s="17" t="n"/>
      <c r="I206" s="7" t="n"/>
      <c r="J206" s="7" t="n"/>
      <c r="K206" s="15">
        <f>IF(B206="","",IF(J206&lt;&gt;"","완료",IF(I206&lt;&gt;"","보완 요청",IF(COUNTIF(D206:F206,"제출")&gt;0,"제출 중","미제출"))))</f>
        <v/>
      </c>
      <c r="L206" s="17" t="n"/>
      <c r="M206" s="15">
        <f>IF(C206="","",IF(COUNTIF(C$5:C206,C206)=1,MAX(M$4:M205)+1,""))</f>
        <v/>
      </c>
    </row>
    <row r="207">
      <c r="A207" s="15" t="n"/>
      <c r="B207" s="15" t="n"/>
      <c r="C207" s="15" t="n"/>
      <c r="D207" s="15" t="n"/>
      <c r="E207" s="15" t="n"/>
      <c r="F207" s="15" t="n"/>
      <c r="G207" s="16" t="n"/>
      <c r="H207" s="17" t="n"/>
      <c r="I207" s="7" t="n"/>
      <c r="J207" s="7" t="n"/>
      <c r="K207" s="15">
        <f>IF(B207="","",IF(J207&lt;&gt;"","완료",IF(I207&lt;&gt;"","보완 요청",IF(COUNTIF(D207:F207,"제출")&gt;0,"제출 중","미제출"))))</f>
        <v/>
      </c>
      <c r="L207" s="17" t="n"/>
      <c r="M207" s="15">
        <f>IF(C207="","",IF(COUNTIF(C$5:C207,C207)=1,MAX(M$4:M206)+1,""))</f>
        <v/>
      </c>
    </row>
    <row r="208">
      <c r="A208" s="15" t="n"/>
      <c r="B208" s="15" t="n"/>
      <c r="C208" s="15" t="n"/>
      <c r="D208" s="15" t="n"/>
      <c r="E208" s="15" t="n"/>
      <c r="F208" s="15" t="n"/>
      <c r="G208" s="16" t="n"/>
      <c r="H208" s="17" t="n"/>
      <c r="I208" s="7" t="n"/>
      <c r="J208" s="7" t="n"/>
      <c r="K208" s="15">
        <f>IF(B208="","",IF(J208&lt;&gt;"","완료",IF(I208&lt;&gt;"","보완 요청",IF(COUNTIF(D208:F208,"제출")&gt;0,"제출 중","미제출"))))</f>
        <v/>
      </c>
      <c r="L208" s="17" t="n"/>
      <c r="M208" s="15">
        <f>IF(C208="","",IF(COUNTIF(C$5:C208,C208)=1,MAX(M$4:M207)+1,""))</f>
        <v/>
      </c>
    </row>
    <row r="209">
      <c r="A209" s="15" t="n"/>
      <c r="B209" s="15" t="n"/>
      <c r="C209" s="15" t="n"/>
      <c r="D209" s="15" t="n"/>
      <c r="E209" s="15" t="n"/>
      <c r="F209" s="15" t="n"/>
      <c r="G209" s="16" t="n"/>
      <c r="H209" s="17" t="n"/>
      <c r="I209" s="7" t="n"/>
      <c r="J209" s="7" t="n"/>
      <c r="K209" s="15">
        <f>IF(B209="","",IF(J209&lt;&gt;"","완료",IF(I209&lt;&gt;"","보완 요청",IF(COUNTIF(D209:F209,"제출")&gt;0,"제출 중","미제출"))))</f>
        <v/>
      </c>
      <c r="L209" s="17" t="n"/>
      <c r="M209" s="15">
        <f>IF(C209="","",IF(COUNTIF(C$5:C209,C209)=1,MAX(M$4:M208)+1,""))</f>
        <v/>
      </c>
    </row>
    <row r="210">
      <c r="A210" s="15" t="n"/>
      <c r="B210" s="15" t="n"/>
      <c r="C210" s="15" t="n"/>
      <c r="D210" s="15" t="n"/>
      <c r="E210" s="15" t="n"/>
      <c r="F210" s="15" t="n"/>
      <c r="G210" s="16" t="n"/>
      <c r="H210" s="17" t="n"/>
      <c r="I210" s="7" t="n"/>
      <c r="J210" s="7" t="n"/>
      <c r="K210" s="15">
        <f>IF(B210="","",IF(J210&lt;&gt;"","완료",IF(I210&lt;&gt;"","보완 요청",IF(COUNTIF(D210:F210,"제출")&gt;0,"제출 중","미제출"))))</f>
        <v/>
      </c>
      <c r="L210" s="17" t="n"/>
      <c r="M210" s="15">
        <f>IF(C210="","",IF(COUNTIF(C$5:C210,C210)=1,MAX(M$4:M209)+1,""))</f>
        <v/>
      </c>
    </row>
    <row r="211">
      <c r="A211" s="15" t="n"/>
      <c r="B211" s="15" t="n"/>
      <c r="C211" s="15" t="n"/>
      <c r="D211" s="15" t="n"/>
      <c r="E211" s="15" t="n"/>
      <c r="F211" s="15" t="n"/>
      <c r="G211" s="16" t="n"/>
      <c r="H211" s="17" t="n"/>
      <c r="I211" s="7" t="n"/>
      <c r="J211" s="7" t="n"/>
      <c r="K211" s="15">
        <f>IF(B211="","",IF(J211&lt;&gt;"","완료",IF(I211&lt;&gt;"","보완 요청",IF(COUNTIF(D211:F211,"제출")&gt;0,"제출 중","미제출"))))</f>
        <v/>
      </c>
      <c r="L211" s="17" t="n"/>
      <c r="M211" s="15">
        <f>IF(C211="","",IF(COUNTIF(C$5:C211,C211)=1,MAX(M$4:M210)+1,""))</f>
        <v/>
      </c>
    </row>
    <row r="212">
      <c r="A212" s="15" t="n"/>
      <c r="B212" s="15" t="n"/>
      <c r="C212" s="15" t="n"/>
      <c r="D212" s="15" t="n"/>
      <c r="E212" s="15" t="n"/>
      <c r="F212" s="15" t="n"/>
      <c r="G212" s="16" t="n"/>
      <c r="H212" s="17" t="n"/>
      <c r="I212" s="7" t="n"/>
      <c r="J212" s="7" t="n"/>
      <c r="K212" s="15">
        <f>IF(B212="","",IF(J212&lt;&gt;"","완료",IF(I212&lt;&gt;"","보완 요청",IF(COUNTIF(D212:F212,"제출")&gt;0,"제출 중","미제출"))))</f>
        <v/>
      </c>
      <c r="L212" s="17" t="n"/>
      <c r="M212" s="15">
        <f>IF(C212="","",IF(COUNTIF(C$5:C212,C212)=1,MAX(M$4:M211)+1,""))</f>
        <v/>
      </c>
    </row>
    <row r="213">
      <c r="A213" s="15" t="n"/>
      <c r="B213" s="15" t="n"/>
      <c r="C213" s="15" t="n"/>
      <c r="D213" s="15" t="n"/>
      <c r="E213" s="15" t="n"/>
      <c r="F213" s="15" t="n"/>
      <c r="G213" s="16" t="n"/>
      <c r="H213" s="17" t="n"/>
      <c r="I213" s="7" t="n"/>
      <c r="J213" s="7" t="n"/>
      <c r="K213" s="15">
        <f>IF(B213="","",IF(J213&lt;&gt;"","완료",IF(I213&lt;&gt;"","보완 요청",IF(COUNTIF(D213:F213,"제출")&gt;0,"제출 중","미제출"))))</f>
        <v/>
      </c>
      <c r="L213" s="17" t="n"/>
      <c r="M213" s="15">
        <f>IF(C213="","",IF(COUNTIF(C$5:C213,C213)=1,MAX(M$4:M212)+1,""))</f>
        <v/>
      </c>
    </row>
    <row r="214">
      <c r="A214" s="15" t="n"/>
      <c r="B214" s="15" t="n"/>
      <c r="C214" s="15" t="n"/>
      <c r="D214" s="15" t="n"/>
      <c r="E214" s="15" t="n"/>
      <c r="F214" s="15" t="n"/>
      <c r="G214" s="16" t="n"/>
      <c r="H214" s="17" t="n"/>
      <c r="I214" s="7" t="n"/>
      <c r="J214" s="7" t="n"/>
      <c r="K214" s="15">
        <f>IF(B214="","",IF(J214&lt;&gt;"","완료",IF(I214&lt;&gt;"","보완 요청",IF(COUNTIF(D214:F214,"제출")&gt;0,"제출 중","미제출"))))</f>
        <v/>
      </c>
      <c r="L214" s="17" t="n"/>
      <c r="M214" s="15">
        <f>IF(C214="","",IF(COUNTIF(C$5:C214,C214)=1,MAX(M$4:M213)+1,""))</f>
        <v/>
      </c>
    </row>
    <row r="215">
      <c r="A215" s="15" t="n"/>
      <c r="B215" s="15" t="n"/>
      <c r="C215" s="15" t="n"/>
      <c r="D215" s="15" t="n"/>
      <c r="E215" s="15" t="n"/>
      <c r="F215" s="15" t="n"/>
      <c r="G215" s="16" t="n"/>
      <c r="H215" s="17" t="n"/>
      <c r="I215" s="7" t="n"/>
      <c r="J215" s="7" t="n"/>
      <c r="K215" s="15">
        <f>IF(B215="","",IF(J215&lt;&gt;"","완료",IF(I215&lt;&gt;"","보완 요청",IF(COUNTIF(D215:F215,"제출")&gt;0,"제출 중","미제출"))))</f>
        <v/>
      </c>
      <c r="L215" s="17" t="n"/>
      <c r="M215" s="15">
        <f>IF(C215="","",IF(COUNTIF(C$5:C215,C215)=1,MAX(M$4:M214)+1,""))</f>
        <v/>
      </c>
    </row>
    <row r="216">
      <c r="A216" s="15" t="n"/>
      <c r="B216" s="15" t="n"/>
      <c r="C216" s="15" t="n"/>
      <c r="D216" s="15" t="n"/>
      <c r="E216" s="15" t="n"/>
      <c r="F216" s="15" t="n"/>
      <c r="G216" s="16" t="n"/>
      <c r="H216" s="17" t="n"/>
      <c r="I216" s="7" t="n"/>
      <c r="J216" s="7" t="n"/>
      <c r="K216" s="15">
        <f>IF(B216="","",IF(J216&lt;&gt;"","완료",IF(I216&lt;&gt;"","보완 요청",IF(COUNTIF(D216:F216,"제출")&gt;0,"제출 중","미제출"))))</f>
        <v/>
      </c>
      <c r="L216" s="17" t="n"/>
      <c r="M216" s="15">
        <f>IF(C216="","",IF(COUNTIF(C$5:C216,C216)=1,MAX(M$4:M215)+1,""))</f>
        <v/>
      </c>
    </row>
    <row r="217">
      <c r="A217" s="15" t="n"/>
      <c r="B217" s="15" t="n"/>
      <c r="C217" s="15" t="n"/>
      <c r="D217" s="15" t="n"/>
      <c r="E217" s="15" t="n"/>
      <c r="F217" s="15" t="n"/>
      <c r="G217" s="16" t="n"/>
      <c r="H217" s="17" t="n"/>
      <c r="I217" s="7" t="n"/>
      <c r="J217" s="7" t="n"/>
      <c r="K217" s="15">
        <f>IF(B217="","",IF(J217&lt;&gt;"","완료",IF(I217&lt;&gt;"","보완 요청",IF(COUNTIF(D217:F217,"제출")&gt;0,"제출 중","미제출"))))</f>
        <v/>
      </c>
      <c r="L217" s="17" t="n"/>
      <c r="M217" s="15">
        <f>IF(C217="","",IF(COUNTIF(C$5:C217,C217)=1,MAX(M$4:M216)+1,""))</f>
        <v/>
      </c>
    </row>
    <row r="218">
      <c r="A218" s="15" t="n"/>
      <c r="B218" s="15" t="n"/>
      <c r="C218" s="15" t="n"/>
      <c r="D218" s="15" t="n"/>
      <c r="E218" s="15" t="n"/>
      <c r="F218" s="15" t="n"/>
      <c r="G218" s="16" t="n"/>
      <c r="H218" s="17" t="n"/>
      <c r="I218" s="7" t="n"/>
      <c r="J218" s="7" t="n"/>
      <c r="K218" s="15">
        <f>IF(B218="","",IF(J218&lt;&gt;"","완료",IF(I218&lt;&gt;"","보완 요청",IF(COUNTIF(D218:F218,"제출")&gt;0,"제출 중","미제출"))))</f>
        <v/>
      </c>
      <c r="L218" s="17" t="n"/>
      <c r="M218" s="15">
        <f>IF(C218="","",IF(COUNTIF(C$5:C218,C218)=1,MAX(M$4:M217)+1,""))</f>
        <v/>
      </c>
    </row>
    <row r="219">
      <c r="A219" s="15" t="n"/>
      <c r="B219" s="15" t="n"/>
      <c r="C219" s="15" t="n"/>
      <c r="D219" s="15" t="n"/>
      <c r="E219" s="15" t="n"/>
      <c r="F219" s="15" t="n"/>
      <c r="G219" s="16" t="n"/>
      <c r="H219" s="17" t="n"/>
      <c r="I219" s="7" t="n"/>
      <c r="J219" s="7" t="n"/>
      <c r="K219" s="15">
        <f>IF(B219="","",IF(J219&lt;&gt;"","완료",IF(I219&lt;&gt;"","보완 요청",IF(COUNTIF(D219:F219,"제출")&gt;0,"제출 중","미제출"))))</f>
        <v/>
      </c>
      <c r="L219" s="17" t="n"/>
      <c r="M219" s="15">
        <f>IF(C219="","",IF(COUNTIF(C$5:C219,C219)=1,MAX(M$4:M218)+1,""))</f>
        <v/>
      </c>
    </row>
    <row r="220">
      <c r="A220" s="15" t="n"/>
      <c r="B220" s="15" t="n"/>
      <c r="C220" s="15" t="n"/>
      <c r="D220" s="15" t="n"/>
      <c r="E220" s="15" t="n"/>
      <c r="F220" s="15" t="n"/>
      <c r="G220" s="16" t="n"/>
      <c r="H220" s="17" t="n"/>
      <c r="I220" s="7" t="n"/>
      <c r="J220" s="7" t="n"/>
      <c r="K220" s="15">
        <f>IF(B220="","",IF(J220&lt;&gt;"","완료",IF(I220&lt;&gt;"","보완 요청",IF(COUNTIF(D220:F220,"제출")&gt;0,"제출 중","미제출"))))</f>
        <v/>
      </c>
      <c r="L220" s="17" t="n"/>
      <c r="M220" s="15">
        <f>IF(C220="","",IF(COUNTIF(C$5:C220,C220)=1,MAX(M$4:M219)+1,""))</f>
        <v/>
      </c>
    </row>
    <row r="221">
      <c r="A221" s="15" t="n"/>
      <c r="B221" s="15" t="n"/>
      <c r="C221" s="15" t="n"/>
      <c r="D221" s="15" t="n"/>
      <c r="E221" s="15" t="n"/>
      <c r="F221" s="15" t="n"/>
      <c r="G221" s="16" t="n"/>
      <c r="H221" s="17" t="n"/>
      <c r="I221" s="7" t="n"/>
      <c r="J221" s="7" t="n"/>
      <c r="K221" s="15">
        <f>IF(B221="","",IF(J221&lt;&gt;"","완료",IF(I221&lt;&gt;"","보완 요청",IF(COUNTIF(D221:F221,"제출")&gt;0,"제출 중","미제출"))))</f>
        <v/>
      </c>
      <c r="L221" s="17" t="n"/>
      <c r="M221" s="15">
        <f>IF(C221="","",IF(COUNTIF(C$5:C221,C221)=1,MAX(M$4:M220)+1,""))</f>
        <v/>
      </c>
    </row>
    <row r="222">
      <c r="A222" s="15" t="n"/>
      <c r="B222" s="15" t="n"/>
      <c r="C222" s="15" t="n"/>
      <c r="D222" s="15" t="n"/>
      <c r="E222" s="15" t="n"/>
      <c r="F222" s="15" t="n"/>
      <c r="G222" s="16" t="n"/>
      <c r="H222" s="17" t="n"/>
      <c r="I222" s="7" t="n"/>
      <c r="J222" s="7" t="n"/>
      <c r="K222" s="15">
        <f>IF(B222="","",IF(J222&lt;&gt;"","완료",IF(I222&lt;&gt;"","보완 요청",IF(COUNTIF(D222:F222,"제출")&gt;0,"제출 중","미제출"))))</f>
        <v/>
      </c>
      <c r="L222" s="17" t="n"/>
      <c r="M222" s="15">
        <f>IF(C222="","",IF(COUNTIF(C$5:C222,C222)=1,MAX(M$4:M221)+1,""))</f>
        <v/>
      </c>
    </row>
    <row r="223">
      <c r="A223" s="15" t="n"/>
      <c r="B223" s="15" t="n"/>
      <c r="C223" s="15" t="n"/>
      <c r="D223" s="15" t="n"/>
      <c r="E223" s="15" t="n"/>
      <c r="F223" s="15" t="n"/>
      <c r="G223" s="16" t="n"/>
      <c r="H223" s="17" t="n"/>
      <c r="I223" s="7" t="n"/>
      <c r="J223" s="7" t="n"/>
      <c r="K223" s="15">
        <f>IF(B223="","",IF(J223&lt;&gt;"","완료",IF(I223&lt;&gt;"","보완 요청",IF(COUNTIF(D223:F223,"제출")&gt;0,"제출 중","미제출"))))</f>
        <v/>
      </c>
      <c r="L223" s="17" t="n"/>
      <c r="M223" s="15">
        <f>IF(C223="","",IF(COUNTIF(C$5:C223,C223)=1,MAX(M$4:M222)+1,""))</f>
        <v/>
      </c>
    </row>
    <row r="224">
      <c r="A224" s="15" t="n"/>
      <c r="B224" s="15" t="n"/>
      <c r="C224" s="15" t="n"/>
      <c r="D224" s="15" t="n"/>
      <c r="E224" s="15" t="n"/>
      <c r="F224" s="15" t="n"/>
      <c r="G224" s="16" t="n"/>
      <c r="H224" s="17" t="n"/>
      <c r="I224" s="7" t="n"/>
      <c r="J224" s="7" t="n"/>
      <c r="K224" s="15">
        <f>IF(B224="","",IF(J224&lt;&gt;"","완료",IF(I224&lt;&gt;"","보완 요청",IF(COUNTIF(D224:F224,"제출")&gt;0,"제출 중","미제출"))))</f>
        <v/>
      </c>
      <c r="L224" s="17" t="n"/>
      <c r="M224" s="15">
        <f>IF(C224="","",IF(COUNTIF(C$5:C224,C224)=1,MAX(M$4:M223)+1,""))</f>
        <v/>
      </c>
    </row>
    <row r="225">
      <c r="A225" s="15" t="n"/>
      <c r="B225" s="15" t="n"/>
      <c r="C225" s="15" t="n"/>
      <c r="D225" s="15" t="n"/>
      <c r="E225" s="15" t="n"/>
      <c r="F225" s="15" t="n"/>
      <c r="G225" s="16" t="n"/>
      <c r="H225" s="17" t="n"/>
      <c r="I225" s="7" t="n"/>
      <c r="J225" s="7" t="n"/>
      <c r="K225" s="15">
        <f>IF(B225="","",IF(J225&lt;&gt;"","완료",IF(I225&lt;&gt;"","보완 요청",IF(COUNTIF(D225:F225,"제출")&gt;0,"제출 중","미제출"))))</f>
        <v/>
      </c>
      <c r="L225" s="17" t="n"/>
      <c r="M225" s="15">
        <f>IF(C225="","",IF(COUNTIF(C$5:C225,C225)=1,MAX(M$4:M224)+1,""))</f>
        <v/>
      </c>
    </row>
    <row r="226">
      <c r="A226" s="15" t="n"/>
      <c r="B226" s="15" t="n"/>
      <c r="C226" s="15" t="n"/>
      <c r="D226" s="15" t="n"/>
      <c r="E226" s="15" t="n"/>
      <c r="F226" s="15" t="n"/>
      <c r="G226" s="16" t="n"/>
      <c r="H226" s="17" t="n"/>
      <c r="I226" s="7" t="n"/>
      <c r="J226" s="7" t="n"/>
      <c r="K226" s="15">
        <f>IF(B226="","",IF(J226&lt;&gt;"","완료",IF(I226&lt;&gt;"","보완 요청",IF(COUNTIF(D226:F226,"제출")&gt;0,"제출 중","미제출"))))</f>
        <v/>
      </c>
      <c r="L226" s="17" t="n"/>
      <c r="M226" s="15">
        <f>IF(C226="","",IF(COUNTIF(C$5:C226,C226)=1,MAX(M$4:M225)+1,""))</f>
        <v/>
      </c>
    </row>
    <row r="227">
      <c r="A227" s="15" t="n"/>
      <c r="B227" s="15" t="n"/>
      <c r="C227" s="15" t="n"/>
      <c r="D227" s="15" t="n"/>
      <c r="E227" s="15" t="n"/>
      <c r="F227" s="15" t="n"/>
      <c r="G227" s="16" t="n"/>
      <c r="H227" s="17" t="n"/>
      <c r="I227" s="7" t="n"/>
      <c r="J227" s="7" t="n"/>
      <c r="K227" s="15">
        <f>IF(B227="","",IF(J227&lt;&gt;"","완료",IF(I227&lt;&gt;"","보완 요청",IF(COUNTIF(D227:F227,"제출")&gt;0,"제출 중","미제출"))))</f>
        <v/>
      </c>
      <c r="L227" s="17" t="n"/>
      <c r="M227" s="15">
        <f>IF(C227="","",IF(COUNTIF(C$5:C227,C227)=1,MAX(M$4:M226)+1,""))</f>
        <v/>
      </c>
    </row>
    <row r="228">
      <c r="A228" s="15" t="n"/>
      <c r="B228" s="15" t="n"/>
      <c r="C228" s="15" t="n"/>
      <c r="D228" s="15" t="n"/>
      <c r="E228" s="15" t="n"/>
      <c r="F228" s="15" t="n"/>
      <c r="G228" s="16" t="n"/>
      <c r="H228" s="17" t="n"/>
      <c r="I228" s="7" t="n"/>
      <c r="J228" s="7" t="n"/>
      <c r="K228" s="15">
        <f>IF(B228="","",IF(J228&lt;&gt;"","완료",IF(I228&lt;&gt;"","보완 요청",IF(COUNTIF(D228:F228,"제출")&gt;0,"제출 중","미제출"))))</f>
        <v/>
      </c>
      <c r="L228" s="17" t="n"/>
      <c r="M228" s="15">
        <f>IF(C228="","",IF(COUNTIF(C$5:C228,C228)=1,MAX(M$4:M227)+1,""))</f>
        <v/>
      </c>
    </row>
    <row r="229">
      <c r="A229" s="15" t="n"/>
      <c r="B229" s="15" t="n"/>
      <c r="C229" s="15" t="n"/>
      <c r="D229" s="15" t="n"/>
      <c r="E229" s="15" t="n"/>
      <c r="F229" s="15" t="n"/>
      <c r="G229" s="16" t="n"/>
      <c r="H229" s="17" t="n"/>
      <c r="I229" s="7" t="n"/>
      <c r="J229" s="7" t="n"/>
      <c r="K229" s="15">
        <f>IF(B229="","",IF(J229&lt;&gt;"","완료",IF(I229&lt;&gt;"","보완 요청",IF(COUNTIF(D229:F229,"제출")&gt;0,"제출 중","미제출"))))</f>
        <v/>
      </c>
      <c r="L229" s="17" t="n"/>
      <c r="M229" s="15">
        <f>IF(C229="","",IF(COUNTIF(C$5:C229,C229)=1,MAX(M$4:M228)+1,""))</f>
        <v/>
      </c>
    </row>
    <row r="230">
      <c r="A230" s="15" t="n"/>
      <c r="B230" s="15" t="n"/>
      <c r="C230" s="15" t="n"/>
      <c r="D230" s="15" t="n"/>
      <c r="E230" s="15" t="n"/>
      <c r="F230" s="15" t="n"/>
      <c r="G230" s="16" t="n"/>
      <c r="H230" s="17" t="n"/>
      <c r="I230" s="7" t="n"/>
      <c r="J230" s="7" t="n"/>
      <c r="K230" s="15">
        <f>IF(B230="","",IF(J230&lt;&gt;"","완료",IF(I230&lt;&gt;"","보완 요청",IF(COUNTIF(D230:F230,"제출")&gt;0,"제출 중","미제출"))))</f>
        <v/>
      </c>
      <c r="L230" s="17" t="n"/>
      <c r="M230" s="15">
        <f>IF(C230="","",IF(COUNTIF(C$5:C230,C230)=1,MAX(M$4:M229)+1,""))</f>
        <v/>
      </c>
    </row>
    <row r="231">
      <c r="A231" s="15" t="n"/>
      <c r="B231" s="15" t="n"/>
      <c r="C231" s="15" t="n"/>
      <c r="D231" s="15" t="n"/>
      <c r="E231" s="15" t="n"/>
      <c r="F231" s="15" t="n"/>
      <c r="G231" s="16" t="n"/>
      <c r="H231" s="17" t="n"/>
      <c r="I231" s="7" t="n"/>
      <c r="J231" s="7" t="n"/>
      <c r="K231" s="15">
        <f>IF(B231="","",IF(J231&lt;&gt;"","완료",IF(I231&lt;&gt;"","보완 요청",IF(COUNTIF(D231:F231,"제출")&gt;0,"제출 중","미제출"))))</f>
        <v/>
      </c>
      <c r="L231" s="17" t="n"/>
      <c r="M231" s="15">
        <f>IF(C231="","",IF(COUNTIF(C$5:C231,C231)=1,MAX(M$4:M230)+1,""))</f>
        <v/>
      </c>
    </row>
    <row r="232">
      <c r="A232" s="15" t="n"/>
      <c r="B232" s="15" t="n"/>
      <c r="C232" s="15" t="n"/>
      <c r="D232" s="15" t="n"/>
      <c r="E232" s="15" t="n"/>
      <c r="F232" s="15" t="n"/>
      <c r="G232" s="16" t="n"/>
      <c r="H232" s="17" t="n"/>
      <c r="I232" s="7" t="n"/>
      <c r="J232" s="7" t="n"/>
      <c r="K232" s="15">
        <f>IF(B232="","",IF(J232&lt;&gt;"","완료",IF(I232&lt;&gt;"","보완 요청",IF(COUNTIF(D232:F232,"제출")&gt;0,"제출 중","미제출"))))</f>
        <v/>
      </c>
      <c r="L232" s="17" t="n"/>
      <c r="M232" s="15">
        <f>IF(C232="","",IF(COUNTIF(C$5:C232,C232)=1,MAX(M$4:M231)+1,""))</f>
        <v/>
      </c>
    </row>
    <row r="233">
      <c r="A233" s="15" t="n"/>
      <c r="B233" s="15" t="n"/>
      <c r="C233" s="15" t="n"/>
      <c r="D233" s="15" t="n"/>
      <c r="E233" s="15" t="n"/>
      <c r="F233" s="15" t="n"/>
      <c r="G233" s="16" t="n"/>
      <c r="H233" s="17" t="n"/>
      <c r="I233" s="7" t="n"/>
      <c r="J233" s="7" t="n"/>
      <c r="K233" s="15">
        <f>IF(B233="","",IF(J233&lt;&gt;"","완료",IF(I233&lt;&gt;"","보완 요청",IF(COUNTIF(D233:F233,"제출")&gt;0,"제출 중","미제출"))))</f>
        <v/>
      </c>
      <c r="L233" s="17" t="n"/>
      <c r="M233" s="15">
        <f>IF(C233="","",IF(COUNTIF(C$5:C233,C233)=1,MAX(M$4:M232)+1,""))</f>
        <v/>
      </c>
    </row>
    <row r="234">
      <c r="A234" s="15" t="n"/>
      <c r="B234" s="15" t="n"/>
      <c r="C234" s="15" t="n"/>
      <c r="D234" s="15" t="n"/>
      <c r="E234" s="15" t="n"/>
      <c r="F234" s="15" t="n"/>
      <c r="G234" s="16" t="n"/>
      <c r="H234" s="17" t="n"/>
      <c r="I234" s="7" t="n"/>
      <c r="J234" s="7" t="n"/>
      <c r="K234" s="15">
        <f>IF(B234="","",IF(J234&lt;&gt;"","완료",IF(I234&lt;&gt;"","보완 요청",IF(COUNTIF(D234:F234,"제출")&gt;0,"제출 중","미제출"))))</f>
        <v/>
      </c>
      <c r="L234" s="17" t="n"/>
      <c r="M234" s="15">
        <f>IF(C234="","",IF(COUNTIF(C$5:C234,C234)=1,MAX(M$4:M233)+1,""))</f>
        <v/>
      </c>
    </row>
    <row r="235">
      <c r="A235" s="15" t="n"/>
      <c r="B235" s="15" t="n"/>
      <c r="C235" s="15" t="n"/>
      <c r="D235" s="15" t="n"/>
      <c r="E235" s="15" t="n"/>
      <c r="F235" s="15" t="n"/>
      <c r="G235" s="16" t="n"/>
      <c r="H235" s="17" t="n"/>
      <c r="I235" s="7" t="n"/>
      <c r="J235" s="7" t="n"/>
      <c r="K235" s="15">
        <f>IF(B235="","",IF(J235&lt;&gt;"","완료",IF(I235&lt;&gt;"","보완 요청",IF(COUNTIF(D235:F235,"제출")&gt;0,"제출 중","미제출"))))</f>
        <v/>
      </c>
      <c r="L235" s="17" t="n"/>
      <c r="M235" s="15">
        <f>IF(C235="","",IF(COUNTIF(C$5:C235,C235)=1,MAX(M$4:M234)+1,""))</f>
        <v/>
      </c>
    </row>
    <row r="236">
      <c r="A236" s="15" t="n"/>
      <c r="B236" s="15" t="n"/>
      <c r="C236" s="15" t="n"/>
      <c r="D236" s="15" t="n"/>
      <c r="E236" s="15" t="n"/>
      <c r="F236" s="15" t="n"/>
      <c r="G236" s="16" t="n"/>
      <c r="H236" s="17" t="n"/>
      <c r="I236" s="7" t="n"/>
      <c r="J236" s="7" t="n"/>
      <c r="K236" s="15">
        <f>IF(B236="","",IF(J236&lt;&gt;"","완료",IF(I236&lt;&gt;"","보완 요청",IF(COUNTIF(D236:F236,"제출")&gt;0,"제출 중","미제출"))))</f>
        <v/>
      </c>
      <c r="L236" s="17" t="n"/>
      <c r="M236" s="15">
        <f>IF(C236="","",IF(COUNTIF(C$5:C236,C236)=1,MAX(M$4:M235)+1,""))</f>
        <v/>
      </c>
    </row>
    <row r="237">
      <c r="A237" s="15" t="n"/>
      <c r="B237" s="15" t="n"/>
      <c r="C237" s="15" t="n"/>
      <c r="D237" s="15" t="n"/>
      <c r="E237" s="15" t="n"/>
      <c r="F237" s="15" t="n"/>
      <c r="G237" s="16" t="n"/>
      <c r="H237" s="17" t="n"/>
      <c r="I237" s="7" t="n"/>
      <c r="J237" s="7" t="n"/>
      <c r="K237" s="15">
        <f>IF(B237="","",IF(J237&lt;&gt;"","완료",IF(I237&lt;&gt;"","보완 요청",IF(COUNTIF(D237:F237,"제출")&gt;0,"제출 중","미제출"))))</f>
        <v/>
      </c>
      <c r="L237" s="17" t="n"/>
      <c r="M237" s="15">
        <f>IF(C237="","",IF(COUNTIF(C$5:C237,C237)=1,MAX(M$4:M236)+1,""))</f>
        <v/>
      </c>
    </row>
    <row r="238">
      <c r="A238" s="15" t="n"/>
      <c r="B238" s="15" t="n"/>
      <c r="C238" s="15" t="n"/>
      <c r="D238" s="15" t="n"/>
      <c r="E238" s="15" t="n"/>
      <c r="F238" s="15" t="n"/>
      <c r="G238" s="16" t="n"/>
      <c r="H238" s="17" t="n"/>
      <c r="I238" s="7" t="n"/>
      <c r="J238" s="7" t="n"/>
      <c r="K238" s="15">
        <f>IF(B238="","",IF(J238&lt;&gt;"","완료",IF(I238&lt;&gt;"","보완 요청",IF(COUNTIF(D238:F238,"제출")&gt;0,"제출 중","미제출"))))</f>
        <v/>
      </c>
      <c r="L238" s="17" t="n"/>
      <c r="M238" s="15">
        <f>IF(C238="","",IF(COUNTIF(C$5:C238,C238)=1,MAX(M$4:M237)+1,""))</f>
        <v/>
      </c>
    </row>
    <row r="239">
      <c r="A239" s="15" t="n"/>
      <c r="B239" s="15" t="n"/>
      <c r="C239" s="15" t="n"/>
      <c r="D239" s="15" t="n"/>
      <c r="E239" s="15" t="n"/>
      <c r="F239" s="15" t="n"/>
      <c r="G239" s="16" t="n"/>
      <c r="H239" s="17" t="n"/>
      <c r="I239" s="7" t="n"/>
      <c r="J239" s="7" t="n"/>
      <c r="K239" s="15">
        <f>IF(B239="","",IF(J239&lt;&gt;"","완료",IF(I239&lt;&gt;"","보완 요청",IF(COUNTIF(D239:F239,"제출")&gt;0,"제출 중","미제출"))))</f>
        <v/>
      </c>
      <c r="L239" s="17" t="n"/>
      <c r="M239" s="15">
        <f>IF(C239="","",IF(COUNTIF(C$5:C239,C239)=1,MAX(M$4:M238)+1,""))</f>
        <v/>
      </c>
    </row>
    <row r="240">
      <c r="A240" s="15" t="n"/>
      <c r="B240" s="15" t="n"/>
      <c r="C240" s="15" t="n"/>
      <c r="D240" s="15" t="n"/>
      <c r="E240" s="15" t="n"/>
      <c r="F240" s="15" t="n"/>
      <c r="G240" s="16" t="n"/>
      <c r="H240" s="17" t="n"/>
      <c r="I240" s="7" t="n"/>
      <c r="J240" s="7" t="n"/>
      <c r="K240" s="15">
        <f>IF(B240="","",IF(J240&lt;&gt;"","완료",IF(I240&lt;&gt;"","보완 요청",IF(COUNTIF(D240:F240,"제출")&gt;0,"제출 중","미제출"))))</f>
        <v/>
      </c>
      <c r="L240" s="17" t="n"/>
      <c r="M240" s="15">
        <f>IF(C240="","",IF(COUNTIF(C$5:C240,C240)=1,MAX(M$4:M239)+1,""))</f>
        <v/>
      </c>
    </row>
    <row r="241">
      <c r="A241" s="15" t="n"/>
      <c r="B241" s="15" t="n"/>
      <c r="C241" s="15" t="n"/>
      <c r="D241" s="15" t="n"/>
      <c r="E241" s="15" t="n"/>
      <c r="F241" s="15" t="n"/>
      <c r="G241" s="16" t="n"/>
      <c r="H241" s="17" t="n"/>
      <c r="I241" s="7" t="n"/>
      <c r="J241" s="7" t="n"/>
      <c r="K241" s="15">
        <f>IF(B241="","",IF(J241&lt;&gt;"","완료",IF(I241&lt;&gt;"","보완 요청",IF(COUNTIF(D241:F241,"제출")&gt;0,"제출 중","미제출"))))</f>
        <v/>
      </c>
      <c r="L241" s="17" t="n"/>
      <c r="M241" s="15">
        <f>IF(C241="","",IF(COUNTIF(C$5:C241,C241)=1,MAX(M$4:M240)+1,""))</f>
        <v/>
      </c>
    </row>
    <row r="242">
      <c r="A242" s="15" t="n"/>
      <c r="B242" s="15" t="n"/>
      <c r="C242" s="15" t="n"/>
      <c r="D242" s="15" t="n"/>
      <c r="E242" s="15" t="n"/>
      <c r="F242" s="15" t="n"/>
      <c r="G242" s="16" t="n"/>
      <c r="H242" s="17" t="n"/>
      <c r="I242" s="7" t="n"/>
      <c r="J242" s="7" t="n"/>
      <c r="K242" s="15">
        <f>IF(B242="","",IF(J242&lt;&gt;"","완료",IF(I242&lt;&gt;"","보완 요청",IF(COUNTIF(D242:F242,"제출")&gt;0,"제출 중","미제출"))))</f>
        <v/>
      </c>
      <c r="L242" s="17" t="n"/>
      <c r="M242" s="15">
        <f>IF(C242="","",IF(COUNTIF(C$5:C242,C242)=1,MAX(M$4:M241)+1,""))</f>
        <v/>
      </c>
    </row>
    <row r="243">
      <c r="A243" s="15" t="n"/>
      <c r="B243" s="15" t="n"/>
      <c r="C243" s="15" t="n"/>
      <c r="D243" s="15" t="n"/>
      <c r="E243" s="15" t="n"/>
      <c r="F243" s="15" t="n"/>
      <c r="G243" s="16" t="n"/>
      <c r="H243" s="17" t="n"/>
      <c r="I243" s="7" t="n"/>
      <c r="J243" s="7" t="n"/>
      <c r="K243" s="15">
        <f>IF(B243="","",IF(J243&lt;&gt;"","완료",IF(I243&lt;&gt;"","보완 요청",IF(COUNTIF(D243:F243,"제출")&gt;0,"제출 중","미제출"))))</f>
        <v/>
      </c>
      <c r="L243" s="17" t="n"/>
      <c r="M243" s="15">
        <f>IF(C243="","",IF(COUNTIF(C$5:C243,C243)=1,MAX(M$4:M242)+1,""))</f>
        <v/>
      </c>
    </row>
    <row r="244">
      <c r="A244" s="15" t="n"/>
      <c r="B244" s="15" t="n"/>
      <c r="C244" s="15" t="n"/>
      <c r="D244" s="15" t="n"/>
      <c r="E244" s="15" t="n"/>
      <c r="F244" s="15" t="n"/>
      <c r="G244" s="16" t="n"/>
      <c r="H244" s="17" t="n"/>
      <c r="I244" s="7" t="n"/>
      <c r="J244" s="7" t="n"/>
      <c r="K244" s="15">
        <f>IF(B244="","",IF(J244&lt;&gt;"","완료",IF(I244&lt;&gt;"","보완 요청",IF(COUNTIF(D244:F244,"제출")&gt;0,"제출 중","미제출"))))</f>
        <v/>
      </c>
      <c r="L244" s="17" t="n"/>
      <c r="M244" s="15">
        <f>IF(C244="","",IF(COUNTIF(C$5:C244,C244)=1,MAX(M$4:M243)+1,""))</f>
        <v/>
      </c>
    </row>
    <row r="245">
      <c r="A245" s="15" t="n"/>
      <c r="B245" s="15" t="n"/>
      <c r="C245" s="15" t="n"/>
      <c r="D245" s="15" t="n"/>
      <c r="E245" s="15" t="n"/>
      <c r="F245" s="15" t="n"/>
      <c r="G245" s="16" t="n"/>
      <c r="H245" s="17" t="n"/>
      <c r="I245" s="7" t="n"/>
      <c r="J245" s="7" t="n"/>
      <c r="K245" s="15">
        <f>IF(B245="","",IF(J245&lt;&gt;"","완료",IF(I245&lt;&gt;"","보완 요청",IF(COUNTIF(D245:F245,"제출")&gt;0,"제출 중","미제출"))))</f>
        <v/>
      </c>
      <c r="L245" s="17" t="n"/>
      <c r="M245" s="15">
        <f>IF(C245="","",IF(COUNTIF(C$5:C245,C245)=1,MAX(M$4:M244)+1,""))</f>
        <v/>
      </c>
    </row>
    <row r="246">
      <c r="A246" s="15" t="n"/>
      <c r="B246" s="15" t="n"/>
      <c r="C246" s="15" t="n"/>
      <c r="D246" s="15" t="n"/>
      <c r="E246" s="15" t="n"/>
      <c r="F246" s="15" t="n"/>
      <c r="G246" s="16" t="n"/>
      <c r="H246" s="17" t="n"/>
      <c r="I246" s="7" t="n"/>
      <c r="J246" s="7" t="n"/>
      <c r="K246" s="15">
        <f>IF(B246="","",IF(J246&lt;&gt;"","완료",IF(I246&lt;&gt;"","보완 요청",IF(COUNTIF(D246:F246,"제출")&gt;0,"제출 중","미제출"))))</f>
        <v/>
      </c>
      <c r="L246" s="17" t="n"/>
      <c r="M246" s="15">
        <f>IF(C246="","",IF(COUNTIF(C$5:C246,C246)=1,MAX(M$4:M245)+1,""))</f>
        <v/>
      </c>
    </row>
    <row r="247">
      <c r="A247" s="15" t="n"/>
      <c r="B247" s="15" t="n"/>
      <c r="C247" s="15" t="n"/>
      <c r="D247" s="15" t="n"/>
      <c r="E247" s="15" t="n"/>
      <c r="F247" s="15" t="n"/>
      <c r="G247" s="16" t="n"/>
      <c r="H247" s="17" t="n"/>
      <c r="I247" s="7" t="n"/>
      <c r="J247" s="7" t="n"/>
      <c r="K247" s="15">
        <f>IF(B247="","",IF(J247&lt;&gt;"","완료",IF(I247&lt;&gt;"","보완 요청",IF(COUNTIF(D247:F247,"제출")&gt;0,"제출 중","미제출"))))</f>
        <v/>
      </c>
      <c r="L247" s="17" t="n"/>
      <c r="M247" s="15">
        <f>IF(C247="","",IF(COUNTIF(C$5:C247,C247)=1,MAX(M$4:M246)+1,""))</f>
        <v/>
      </c>
    </row>
    <row r="248">
      <c r="A248" s="15" t="n"/>
      <c r="B248" s="15" t="n"/>
      <c r="C248" s="15" t="n"/>
      <c r="D248" s="15" t="n"/>
      <c r="E248" s="15" t="n"/>
      <c r="F248" s="15" t="n"/>
      <c r="G248" s="16" t="n"/>
      <c r="H248" s="17" t="n"/>
      <c r="I248" s="7" t="n"/>
      <c r="J248" s="7" t="n"/>
      <c r="K248" s="15">
        <f>IF(B248="","",IF(J248&lt;&gt;"","완료",IF(I248&lt;&gt;"","보완 요청",IF(COUNTIF(D248:F248,"제출")&gt;0,"제출 중","미제출"))))</f>
        <v/>
      </c>
      <c r="L248" s="17" t="n"/>
      <c r="M248" s="15">
        <f>IF(C248="","",IF(COUNTIF(C$5:C248,C248)=1,MAX(M$4:M247)+1,""))</f>
        <v/>
      </c>
    </row>
    <row r="249">
      <c r="A249" s="15" t="n"/>
      <c r="B249" s="15" t="n"/>
      <c r="C249" s="15" t="n"/>
      <c r="D249" s="15" t="n"/>
      <c r="E249" s="15" t="n"/>
      <c r="F249" s="15" t="n"/>
      <c r="G249" s="16" t="n"/>
      <c r="H249" s="17" t="n"/>
      <c r="I249" s="7" t="n"/>
      <c r="J249" s="7" t="n"/>
      <c r="K249" s="15">
        <f>IF(B249="","",IF(J249&lt;&gt;"","완료",IF(I249&lt;&gt;"","보완 요청",IF(COUNTIF(D249:F249,"제출")&gt;0,"제출 중","미제출"))))</f>
        <v/>
      </c>
      <c r="L249" s="17" t="n"/>
      <c r="M249" s="15">
        <f>IF(C249="","",IF(COUNTIF(C$5:C249,C249)=1,MAX(M$4:M248)+1,""))</f>
        <v/>
      </c>
    </row>
    <row r="250">
      <c r="A250" s="15" t="n"/>
      <c r="B250" s="15" t="n"/>
      <c r="C250" s="15" t="n"/>
      <c r="D250" s="15" t="n"/>
      <c r="E250" s="15" t="n"/>
      <c r="F250" s="15" t="n"/>
      <c r="G250" s="16" t="n"/>
      <c r="H250" s="17" t="n"/>
      <c r="I250" s="7" t="n"/>
      <c r="J250" s="7" t="n"/>
      <c r="K250" s="15">
        <f>IF(B250="","",IF(J250&lt;&gt;"","완료",IF(I250&lt;&gt;"","보완 요청",IF(COUNTIF(D250:F250,"제출")&gt;0,"제출 중","미제출"))))</f>
        <v/>
      </c>
      <c r="L250" s="17" t="n"/>
      <c r="M250" s="15">
        <f>IF(C250="","",IF(COUNTIF(C$5:C250,C250)=1,MAX(M$4:M249)+1,""))</f>
        <v/>
      </c>
    </row>
    <row r="251">
      <c r="A251" s="15" t="n"/>
      <c r="B251" s="15" t="n"/>
      <c r="C251" s="15" t="n"/>
      <c r="D251" s="15" t="n"/>
      <c r="E251" s="15" t="n"/>
      <c r="F251" s="15" t="n"/>
      <c r="G251" s="16" t="n"/>
      <c r="H251" s="17" t="n"/>
      <c r="I251" s="7" t="n"/>
      <c r="J251" s="7" t="n"/>
      <c r="K251" s="15">
        <f>IF(B251="","",IF(J251&lt;&gt;"","완료",IF(I251&lt;&gt;"","보완 요청",IF(COUNTIF(D251:F251,"제출")&gt;0,"제출 중","미제출"))))</f>
        <v/>
      </c>
      <c r="L251" s="17" t="n"/>
      <c r="M251" s="15">
        <f>IF(C251="","",IF(COUNTIF(C$5:C251,C251)=1,MAX(M$4:M250)+1,""))</f>
        <v/>
      </c>
    </row>
    <row r="252">
      <c r="A252" s="15" t="n"/>
      <c r="B252" s="15" t="n"/>
      <c r="C252" s="15" t="n"/>
      <c r="D252" s="15" t="n"/>
      <c r="E252" s="15" t="n"/>
      <c r="F252" s="15" t="n"/>
      <c r="G252" s="16" t="n"/>
      <c r="H252" s="17" t="n"/>
      <c r="I252" s="7" t="n"/>
      <c r="J252" s="7" t="n"/>
      <c r="K252" s="15">
        <f>IF(B252="","",IF(J252&lt;&gt;"","완료",IF(I252&lt;&gt;"","보완 요청",IF(COUNTIF(D252:F252,"제출")&gt;0,"제출 중","미제출"))))</f>
        <v/>
      </c>
      <c r="L252" s="17" t="n"/>
      <c r="M252" s="15">
        <f>IF(C252="","",IF(COUNTIF(C$5:C252,C252)=1,MAX(M$4:M251)+1,""))</f>
        <v/>
      </c>
    </row>
    <row r="253">
      <c r="A253" s="15" t="n"/>
      <c r="B253" s="15" t="n"/>
      <c r="C253" s="15" t="n"/>
      <c r="D253" s="15" t="n"/>
      <c r="E253" s="15" t="n"/>
      <c r="F253" s="15" t="n"/>
      <c r="G253" s="16" t="n"/>
      <c r="H253" s="17" t="n"/>
      <c r="I253" s="7" t="n"/>
      <c r="J253" s="7" t="n"/>
      <c r="K253" s="15">
        <f>IF(B253="","",IF(J253&lt;&gt;"","완료",IF(I253&lt;&gt;"","보완 요청",IF(COUNTIF(D253:F253,"제출")&gt;0,"제출 중","미제출"))))</f>
        <v/>
      </c>
      <c r="L253" s="17" t="n"/>
      <c r="M253" s="15">
        <f>IF(C253="","",IF(COUNTIF(C$5:C253,C253)=1,MAX(M$4:M252)+1,""))</f>
        <v/>
      </c>
    </row>
    <row r="254">
      <c r="A254" s="15" t="n"/>
      <c r="B254" s="15" t="n"/>
      <c r="C254" s="15" t="n"/>
      <c r="D254" s="15" t="n"/>
      <c r="E254" s="15" t="n"/>
      <c r="F254" s="15" t="n"/>
      <c r="G254" s="16" t="n"/>
      <c r="H254" s="17" t="n"/>
      <c r="I254" s="7" t="n"/>
      <c r="J254" s="7" t="n"/>
      <c r="K254" s="15">
        <f>IF(B254="","",IF(J254&lt;&gt;"","완료",IF(I254&lt;&gt;"","보완 요청",IF(COUNTIF(D254:F254,"제출")&gt;0,"제출 중","미제출"))))</f>
        <v/>
      </c>
      <c r="L254" s="17" t="n"/>
      <c r="M254" s="15">
        <f>IF(C254="","",IF(COUNTIF(C$5:C254,C254)=1,MAX(M$4:M253)+1,""))</f>
        <v/>
      </c>
    </row>
    <row r="255">
      <c r="A255" s="15" t="n"/>
      <c r="B255" s="15" t="n"/>
      <c r="C255" s="15" t="n"/>
      <c r="D255" s="15" t="n"/>
      <c r="E255" s="15" t="n"/>
      <c r="F255" s="15" t="n"/>
      <c r="G255" s="16" t="n"/>
      <c r="H255" s="17" t="n"/>
      <c r="I255" s="7" t="n"/>
      <c r="J255" s="7" t="n"/>
      <c r="K255" s="15">
        <f>IF(B255="","",IF(J255&lt;&gt;"","완료",IF(I255&lt;&gt;"","보완 요청",IF(COUNTIF(D255:F255,"제출")&gt;0,"제출 중","미제출"))))</f>
        <v/>
      </c>
      <c r="L255" s="17" t="n"/>
      <c r="M255" s="15">
        <f>IF(C255="","",IF(COUNTIF(C$5:C255,C255)=1,MAX(M$4:M254)+1,""))</f>
        <v/>
      </c>
    </row>
    <row r="256">
      <c r="A256" s="15" t="n"/>
      <c r="B256" s="15" t="n"/>
      <c r="C256" s="15" t="n"/>
      <c r="D256" s="15" t="n"/>
      <c r="E256" s="15" t="n"/>
      <c r="F256" s="15" t="n"/>
      <c r="G256" s="16" t="n"/>
      <c r="H256" s="17" t="n"/>
      <c r="I256" s="7" t="n"/>
      <c r="J256" s="7" t="n"/>
      <c r="K256" s="15">
        <f>IF(B256="","",IF(J256&lt;&gt;"","완료",IF(I256&lt;&gt;"","보완 요청",IF(COUNTIF(D256:F256,"제출")&gt;0,"제출 중","미제출"))))</f>
        <v/>
      </c>
      <c r="L256" s="17" t="n"/>
      <c r="M256" s="15">
        <f>IF(C256="","",IF(COUNTIF(C$5:C256,C256)=1,MAX(M$4:M255)+1,""))</f>
        <v/>
      </c>
    </row>
    <row r="257">
      <c r="A257" s="15" t="n"/>
      <c r="B257" s="15" t="n"/>
      <c r="C257" s="15" t="n"/>
      <c r="D257" s="15" t="n"/>
      <c r="E257" s="15" t="n"/>
      <c r="F257" s="15" t="n"/>
      <c r="G257" s="16" t="n"/>
      <c r="H257" s="17" t="n"/>
      <c r="I257" s="7" t="n"/>
      <c r="J257" s="7" t="n"/>
      <c r="K257" s="15">
        <f>IF(B257="","",IF(J257&lt;&gt;"","완료",IF(I257&lt;&gt;"","보완 요청",IF(COUNTIF(D257:F257,"제출")&gt;0,"제출 중","미제출"))))</f>
        <v/>
      </c>
      <c r="L257" s="17" t="n"/>
      <c r="M257" s="15">
        <f>IF(C257="","",IF(COUNTIF(C$5:C257,C257)=1,MAX(M$4:M256)+1,""))</f>
        <v/>
      </c>
    </row>
    <row r="258">
      <c r="A258" s="15" t="n"/>
      <c r="B258" s="15" t="n"/>
      <c r="C258" s="15" t="n"/>
      <c r="D258" s="15" t="n"/>
      <c r="E258" s="15" t="n"/>
      <c r="F258" s="15" t="n"/>
      <c r="G258" s="16" t="n"/>
      <c r="H258" s="17" t="n"/>
      <c r="I258" s="7" t="n"/>
      <c r="J258" s="7" t="n"/>
      <c r="K258" s="15">
        <f>IF(B258="","",IF(J258&lt;&gt;"","완료",IF(I258&lt;&gt;"","보완 요청",IF(COUNTIF(D258:F258,"제출")&gt;0,"제출 중","미제출"))))</f>
        <v/>
      </c>
      <c r="L258" s="17" t="n"/>
      <c r="M258" s="15">
        <f>IF(C258="","",IF(COUNTIF(C$5:C258,C258)=1,MAX(M$4:M257)+1,""))</f>
        <v/>
      </c>
    </row>
    <row r="259">
      <c r="A259" s="15" t="n"/>
      <c r="B259" s="15" t="n"/>
      <c r="C259" s="15" t="n"/>
      <c r="D259" s="15" t="n"/>
      <c r="E259" s="15" t="n"/>
      <c r="F259" s="15" t="n"/>
      <c r="G259" s="16" t="n"/>
      <c r="H259" s="17" t="n"/>
      <c r="I259" s="7" t="n"/>
      <c r="J259" s="7" t="n"/>
      <c r="K259" s="15">
        <f>IF(B259="","",IF(J259&lt;&gt;"","완료",IF(I259&lt;&gt;"","보완 요청",IF(COUNTIF(D259:F259,"제출")&gt;0,"제출 중","미제출"))))</f>
        <v/>
      </c>
      <c r="L259" s="17" t="n"/>
      <c r="M259" s="15">
        <f>IF(C259="","",IF(COUNTIF(C$5:C259,C259)=1,MAX(M$4:M258)+1,""))</f>
        <v/>
      </c>
    </row>
    <row r="260">
      <c r="A260" s="15" t="n"/>
      <c r="B260" s="15" t="n"/>
      <c r="C260" s="15" t="n"/>
      <c r="D260" s="15" t="n"/>
      <c r="E260" s="15" t="n"/>
      <c r="F260" s="15" t="n"/>
      <c r="G260" s="16" t="n"/>
      <c r="H260" s="17" t="n"/>
      <c r="I260" s="7" t="n"/>
      <c r="J260" s="7" t="n"/>
      <c r="K260" s="15">
        <f>IF(B260="","",IF(J260&lt;&gt;"","완료",IF(I260&lt;&gt;"","보완 요청",IF(COUNTIF(D260:F260,"제출")&gt;0,"제출 중","미제출"))))</f>
        <v/>
      </c>
      <c r="L260" s="17" t="n"/>
      <c r="M260" s="15">
        <f>IF(C260="","",IF(COUNTIF(C$5:C260,C260)=1,MAX(M$4:M259)+1,""))</f>
        <v/>
      </c>
    </row>
    <row r="261">
      <c r="A261" s="15" t="n"/>
      <c r="B261" s="15" t="n"/>
      <c r="C261" s="15" t="n"/>
      <c r="D261" s="15" t="n"/>
      <c r="E261" s="15" t="n"/>
      <c r="F261" s="15" t="n"/>
      <c r="G261" s="16" t="n"/>
      <c r="H261" s="17" t="n"/>
      <c r="I261" s="7" t="n"/>
      <c r="J261" s="7" t="n"/>
      <c r="K261" s="15">
        <f>IF(B261="","",IF(J261&lt;&gt;"","완료",IF(I261&lt;&gt;"","보완 요청",IF(COUNTIF(D261:F261,"제출")&gt;0,"제출 중","미제출"))))</f>
        <v/>
      </c>
      <c r="L261" s="17" t="n"/>
      <c r="M261" s="15">
        <f>IF(C261="","",IF(COUNTIF(C$5:C261,C261)=1,MAX(M$4:M260)+1,""))</f>
        <v/>
      </c>
    </row>
    <row r="262">
      <c r="A262" s="15" t="n"/>
      <c r="B262" s="15" t="n"/>
      <c r="C262" s="15" t="n"/>
      <c r="D262" s="15" t="n"/>
      <c r="E262" s="15" t="n"/>
      <c r="F262" s="15" t="n"/>
      <c r="G262" s="16" t="n"/>
      <c r="H262" s="17" t="n"/>
      <c r="I262" s="7" t="n"/>
      <c r="J262" s="7" t="n"/>
      <c r="K262" s="15">
        <f>IF(B262="","",IF(J262&lt;&gt;"","완료",IF(I262&lt;&gt;"","보완 요청",IF(COUNTIF(D262:F262,"제출")&gt;0,"제출 중","미제출"))))</f>
        <v/>
      </c>
      <c r="L262" s="17" t="n"/>
      <c r="M262" s="15">
        <f>IF(C262="","",IF(COUNTIF(C$5:C262,C262)=1,MAX(M$4:M261)+1,""))</f>
        <v/>
      </c>
    </row>
    <row r="263">
      <c r="A263" s="15" t="n"/>
      <c r="B263" s="15" t="n"/>
      <c r="C263" s="15" t="n"/>
      <c r="D263" s="15" t="n"/>
      <c r="E263" s="15" t="n"/>
      <c r="F263" s="15" t="n"/>
      <c r="G263" s="16" t="n"/>
      <c r="H263" s="17" t="n"/>
      <c r="I263" s="7" t="n"/>
      <c r="J263" s="7" t="n"/>
      <c r="K263" s="15">
        <f>IF(B263="","",IF(J263&lt;&gt;"","완료",IF(I263&lt;&gt;"","보완 요청",IF(COUNTIF(D263:F263,"제출")&gt;0,"제출 중","미제출"))))</f>
        <v/>
      </c>
      <c r="L263" s="17" t="n"/>
      <c r="M263" s="15">
        <f>IF(C263="","",IF(COUNTIF(C$5:C263,C263)=1,MAX(M$4:M262)+1,""))</f>
        <v/>
      </c>
    </row>
    <row r="264">
      <c r="A264" s="15" t="n"/>
      <c r="B264" s="15" t="n"/>
      <c r="C264" s="15" t="n"/>
      <c r="D264" s="15" t="n"/>
      <c r="E264" s="15" t="n"/>
      <c r="F264" s="15" t="n"/>
      <c r="G264" s="16" t="n"/>
      <c r="H264" s="17" t="n"/>
      <c r="I264" s="7" t="n"/>
      <c r="J264" s="7" t="n"/>
      <c r="K264" s="15">
        <f>IF(B264="","",IF(J264&lt;&gt;"","완료",IF(I264&lt;&gt;"","보완 요청",IF(COUNTIF(D264:F264,"제출")&gt;0,"제출 중","미제출"))))</f>
        <v/>
      </c>
      <c r="L264" s="17" t="n"/>
      <c r="M264" s="15">
        <f>IF(C264="","",IF(COUNTIF(C$5:C264,C264)=1,MAX(M$4:M263)+1,""))</f>
        <v/>
      </c>
    </row>
    <row r="265">
      <c r="A265" s="15" t="n"/>
      <c r="B265" s="15" t="n"/>
      <c r="C265" s="15" t="n"/>
      <c r="D265" s="15" t="n"/>
      <c r="E265" s="15" t="n"/>
      <c r="F265" s="15" t="n"/>
      <c r="G265" s="16" t="n"/>
      <c r="H265" s="17" t="n"/>
      <c r="I265" s="7" t="n"/>
      <c r="J265" s="7" t="n"/>
      <c r="K265" s="15">
        <f>IF(B265="","",IF(J265&lt;&gt;"","완료",IF(I265&lt;&gt;"","보완 요청",IF(COUNTIF(D265:F265,"제출")&gt;0,"제출 중","미제출"))))</f>
        <v/>
      </c>
      <c r="L265" s="17" t="n"/>
      <c r="M265" s="15">
        <f>IF(C265="","",IF(COUNTIF(C$5:C265,C265)=1,MAX(M$4:M264)+1,""))</f>
        <v/>
      </c>
    </row>
    <row r="266">
      <c r="A266" s="15" t="n"/>
      <c r="B266" s="15" t="n"/>
      <c r="C266" s="15" t="n"/>
      <c r="D266" s="15" t="n"/>
      <c r="E266" s="15" t="n"/>
      <c r="F266" s="15" t="n"/>
      <c r="G266" s="16" t="n"/>
      <c r="H266" s="17" t="n"/>
      <c r="I266" s="7" t="n"/>
      <c r="J266" s="7" t="n"/>
      <c r="K266" s="15">
        <f>IF(B266="","",IF(J266&lt;&gt;"","완료",IF(I266&lt;&gt;"","보완 요청",IF(COUNTIF(D266:F266,"제출")&gt;0,"제출 중","미제출"))))</f>
        <v/>
      </c>
      <c r="L266" s="17" t="n"/>
      <c r="M266" s="15">
        <f>IF(C266="","",IF(COUNTIF(C$5:C266,C266)=1,MAX(M$4:M265)+1,""))</f>
        <v/>
      </c>
    </row>
    <row r="267">
      <c r="A267" s="15" t="n"/>
      <c r="B267" s="15" t="n"/>
      <c r="C267" s="15" t="n"/>
      <c r="D267" s="15" t="n"/>
      <c r="E267" s="15" t="n"/>
      <c r="F267" s="15" t="n"/>
      <c r="G267" s="16" t="n"/>
      <c r="H267" s="17" t="n"/>
      <c r="I267" s="7" t="n"/>
      <c r="J267" s="7" t="n"/>
      <c r="K267" s="15">
        <f>IF(B267="","",IF(J267&lt;&gt;"","완료",IF(I267&lt;&gt;"","보완 요청",IF(COUNTIF(D267:F267,"제출")&gt;0,"제출 중","미제출"))))</f>
        <v/>
      </c>
      <c r="L267" s="17" t="n"/>
      <c r="M267" s="15">
        <f>IF(C267="","",IF(COUNTIF(C$5:C267,C267)=1,MAX(M$4:M266)+1,""))</f>
        <v/>
      </c>
    </row>
    <row r="268">
      <c r="A268" s="15" t="n"/>
      <c r="B268" s="15" t="n"/>
      <c r="C268" s="15" t="n"/>
      <c r="D268" s="15" t="n"/>
      <c r="E268" s="15" t="n"/>
      <c r="F268" s="15" t="n"/>
      <c r="G268" s="16" t="n"/>
      <c r="H268" s="17" t="n"/>
      <c r="I268" s="7" t="n"/>
      <c r="J268" s="7" t="n"/>
      <c r="K268" s="15">
        <f>IF(B268="","",IF(J268&lt;&gt;"","완료",IF(I268&lt;&gt;"","보완 요청",IF(COUNTIF(D268:F268,"제출")&gt;0,"제출 중","미제출"))))</f>
        <v/>
      </c>
      <c r="L268" s="17" t="n"/>
      <c r="M268" s="15">
        <f>IF(C268="","",IF(COUNTIF(C$5:C268,C268)=1,MAX(M$4:M267)+1,""))</f>
        <v/>
      </c>
    </row>
    <row r="269">
      <c r="A269" s="15" t="n"/>
      <c r="B269" s="15" t="n"/>
      <c r="C269" s="15" t="n"/>
      <c r="D269" s="15" t="n"/>
      <c r="E269" s="15" t="n"/>
      <c r="F269" s="15" t="n"/>
      <c r="G269" s="16" t="n"/>
      <c r="H269" s="17" t="n"/>
      <c r="I269" s="7" t="n"/>
      <c r="J269" s="7" t="n"/>
      <c r="K269" s="15">
        <f>IF(B269="","",IF(J269&lt;&gt;"","완료",IF(I269&lt;&gt;"","보완 요청",IF(COUNTIF(D269:F269,"제출")&gt;0,"제출 중","미제출"))))</f>
        <v/>
      </c>
      <c r="L269" s="17" t="n"/>
      <c r="M269" s="15">
        <f>IF(C269="","",IF(COUNTIF(C$5:C269,C269)=1,MAX(M$4:M268)+1,""))</f>
        <v/>
      </c>
    </row>
    <row r="270">
      <c r="A270" s="15" t="n"/>
      <c r="B270" s="15" t="n"/>
      <c r="C270" s="15" t="n"/>
      <c r="D270" s="15" t="n"/>
      <c r="E270" s="15" t="n"/>
      <c r="F270" s="15" t="n"/>
      <c r="G270" s="16" t="n"/>
      <c r="H270" s="17" t="n"/>
      <c r="I270" s="7" t="n"/>
      <c r="J270" s="7" t="n"/>
      <c r="K270" s="15">
        <f>IF(B270="","",IF(J270&lt;&gt;"","완료",IF(I270&lt;&gt;"","보완 요청",IF(COUNTIF(D270:F270,"제출")&gt;0,"제출 중","미제출"))))</f>
        <v/>
      </c>
      <c r="L270" s="17" t="n"/>
      <c r="M270" s="15">
        <f>IF(C270="","",IF(COUNTIF(C$5:C270,C270)=1,MAX(M$4:M269)+1,""))</f>
        <v/>
      </c>
    </row>
    <row r="271">
      <c r="A271" s="15" t="n"/>
      <c r="B271" s="15" t="n"/>
      <c r="C271" s="15" t="n"/>
      <c r="D271" s="15" t="n"/>
      <c r="E271" s="15" t="n"/>
      <c r="F271" s="15" t="n"/>
      <c r="G271" s="16" t="n"/>
      <c r="H271" s="17" t="n"/>
      <c r="I271" s="7" t="n"/>
      <c r="J271" s="7" t="n"/>
      <c r="K271" s="15">
        <f>IF(B271="","",IF(J271&lt;&gt;"","완료",IF(I271&lt;&gt;"","보완 요청",IF(COUNTIF(D271:F271,"제출")&gt;0,"제출 중","미제출"))))</f>
        <v/>
      </c>
      <c r="L271" s="17" t="n"/>
      <c r="M271" s="15">
        <f>IF(C271="","",IF(COUNTIF(C$5:C271,C271)=1,MAX(M$4:M270)+1,""))</f>
        <v/>
      </c>
    </row>
    <row r="272">
      <c r="A272" s="15" t="n"/>
      <c r="B272" s="15" t="n"/>
      <c r="C272" s="15" t="n"/>
      <c r="D272" s="15" t="n"/>
      <c r="E272" s="15" t="n"/>
      <c r="F272" s="15" t="n"/>
      <c r="G272" s="16" t="n"/>
      <c r="H272" s="17" t="n"/>
      <c r="I272" s="7" t="n"/>
      <c r="J272" s="7" t="n"/>
      <c r="K272" s="15">
        <f>IF(B272="","",IF(J272&lt;&gt;"","완료",IF(I272&lt;&gt;"","보완 요청",IF(COUNTIF(D272:F272,"제출")&gt;0,"제출 중","미제출"))))</f>
        <v/>
      </c>
      <c r="L272" s="17" t="n"/>
      <c r="M272" s="15">
        <f>IF(C272="","",IF(COUNTIF(C$5:C272,C272)=1,MAX(M$4:M271)+1,""))</f>
        <v/>
      </c>
    </row>
    <row r="273">
      <c r="A273" s="15" t="n"/>
      <c r="B273" s="15" t="n"/>
      <c r="C273" s="15" t="n"/>
      <c r="D273" s="15" t="n"/>
      <c r="E273" s="15" t="n"/>
      <c r="F273" s="15" t="n"/>
      <c r="G273" s="16" t="n"/>
      <c r="H273" s="17" t="n"/>
      <c r="I273" s="7" t="n"/>
      <c r="J273" s="7" t="n"/>
      <c r="K273" s="15">
        <f>IF(B273="","",IF(J273&lt;&gt;"","완료",IF(I273&lt;&gt;"","보완 요청",IF(COUNTIF(D273:F273,"제출")&gt;0,"제출 중","미제출"))))</f>
        <v/>
      </c>
      <c r="L273" s="17" t="n"/>
      <c r="M273" s="15">
        <f>IF(C273="","",IF(COUNTIF(C$5:C273,C273)=1,MAX(M$4:M272)+1,""))</f>
        <v/>
      </c>
    </row>
    <row r="274">
      <c r="A274" s="15" t="n"/>
      <c r="B274" s="15" t="n"/>
      <c r="C274" s="15" t="n"/>
      <c r="D274" s="15" t="n"/>
      <c r="E274" s="15" t="n"/>
      <c r="F274" s="15" t="n"/>
      <c r="G274" s="16" t="n"/>
      <c r="H274" s="17" t="n"/>
      <c r="I274" s="7" t="n"/>
      <c r="J274" s="7" t="n"/>
      <c r="K274" s="15">
        <f>IF(B274="","",IF(J274&lt;&gt;"","완료",IF(I274&lt;&gt;"","보완 요청",IF(COUNTIF(D274:F274,"제출")&gt;0,"제출 중","미제출"))))</f>
        <v/>
      </c>
      <c r="L274" s="17" t="n"/>
      <c r="M274" s="15">
        <f>IF(C274="","",IF(COUNTIF(C$5:C274,C274)=1,MAX(M$4:M273)+1,""))</f>
        <v/>
      </c>
    </row>
    <row r="275">
      <c r="A275" s="15" t="n"/>
      <c r="B275" s="15" t="n"/>
      <c r="C275" s="15" t="n"/>
      <c r="D275" s="15" t="n"/>
      <c r="E275" s="15" t="n"/>
      <c r="F275" s="15" t="n"/>
      <c r="G275" s="16" t="n"/>
      <c r="H275" s="17" t="n"/>
      <c r="I275" s="7" t="n"/>
      <c r="J275" s="7" t="n"/>
      <c r="K275" s="15">
        <f>IF(B275="","",IF(J275&lt;&gt;"","완료",IF(I275&lt;&gt;"","보완 요청",IF(COUNTIF(D275:F275,"제출")&gt;0,"제출 중","미제출"))))</f>
        <v/>
      </c>
      <c r="L275" s="17" t="n"/>
      <c r="M275" s="15">
        <f>IF(C275="","",IF(COUNTIF(C$5:C275,C275)=1,MAX(M$4:M274)+1,""))</f>
        <v/>
      </c>
    </row>
    <row r="276">
      <c r="A276" s="15" t="n"/>
      <c r="B276" s="15" t="n"/>
      <c r="C276" s="15" t="n"/>
      <c r="D276" s="15" t="n"/>
      <c r="E276" s="15" t="n"/>
      <c r="F276" s="15" t="n"/>
      <c r="G276" s="16" t="n"/>
      <c r="H276" s="17" t="n"/>
      <c r="I276" s="7" t="n"/>
      <c r="J276" s="7" t="n"/>
      <c r="K276" s="15">
        <f>IF(B276="","",IF(J276&lt;&gt;"","완료",IF(I276&lt;&gt;"","보완 요청",IF(COUNTIF(D276:F276,"제출")&gt;0,"제출 중","미제출"))))</f>
        <v/>
      </c>
      <c r="L276" s="17" t="n"/>
      <c r="M276" s="15">
        <f>IF(C276="","",IF(COUNTIF(C$5:C276,C276)=1,MAX(M$4:M275)+1,""))</f>
        <v/>
      </c>
    </row>
    <row r="277">
      <c r="A277" s="15" t="n"/>
      <c r="B277" s="15" t="n"/>
      <c r="C277" s="15" t="n"/>
      <c r="D277" s="15" t="n"/>
      <c r="E277" s="15" t="n"/>
      <c r="F277" s="15" t="n"/>
      <c r="G277" s="16" t="n"/>
      <c r="H277" s="17" t="n"/>
      <c r="I277" s="7" t="n"/>
      <c r="J277" s="7" t="n"/>
      <c r="K277" s="15">
        <f>IF(B277="","",IF(J277&lt;&gt;"","완료",IF(I277&lt;&gt;"","보완 요청",IF(COUNTIF(D277:F277,"제출")&gt;0,"제출 중","미제출"))))</f>
        <v/>
      </c>
      <c r="L277" s="17" t="n"/>
      <c r="M277" s="15">
        <f>IF(C277="","",IF(COUNTIF(C$5:C277,C277)=1,MAX(M$4:M276)+1,""))</f>
        <v/>
      </c>
    </row>
    <row r="278">
      <c r="A278" s="15" t="n"/>
      <c r="B278" s="15" t="n"/>
      <c r="C278" s="15" t="n"/>
      <c r="D278" s="15" t="n"/>
      <c r="E278" s="15" t="n"/>
      <c r="F278" s="15" t="n"/>
      <c r="G278" s="16" t="n"/>
      <c r="H278" s="17" t="n"/>
      <c r="I278" s="7" t="n"/>
      <c r="J278" s="7" t="n"/>
      <c r="K278" s="15">
        <f>IF(B278="","",IF(J278&lt;&gt;"","완료",IF(I278&lt;&gt;"","보완 요청",IF(COUNTIF(D278:F278,"제출")&gt;0,"제출 중","미제출"))))</f>
        <v/>
      </c>
      <c r="L278" s="17" t="n"/>
      <c r="M278" s="15">
        <f>IF(C278="","",IF(COUNTIF(C$5:C278,C278)=1,MAX(M$4:M277)+1,""))</f>
        <v/>
      </c>
    </row>
    <row r="279">
      <c r="A279" s="15" t="n"/>
      <c r="B279" s="15" t="n"/>
      <c r="C279" s="15" t="n"/>
      <c r="D279" s="15" t="n"/>
      <c r="E279" s="15" t="n"/>
      <c r="F279" s="15" t="n"/>
      <c r="G279" s="16" t="n"/>
      <c r="H279" s="17" t="n"/>
      <c r="I279" s="7" t="n"/>
      <c r="J279" s="7" t="n"/>
      <c r="K279" s="15">
        <f>IF(B279="","",IF(J279&lt;&gt;"","완료",IF(I279&lt;&gt;"","보완 요청",IF(COUNTIF(D279:F279,"제출")&gt;0,"제출 중","미제출"))))</f>
        <v/>
      </c>
      <c r="L279" s="17" t="n"/>
      <c r="M279" s="15">
        <f>IF(C279="","",IF(COUNTIF(C$5:C279,C279)=1,MAX(M$4:M278)+1,""))</f>
        <v/>
      </c>
    </row>
    <row r="280">
      <c r="A280" s="15" t="n"/>
      <c r="B280" s="15" t="n"/>
      <c r="C280" s="15" t="n"/>
      <c r="D280" s="15" t="n"/>
      <c r="E280" s="15" t="n"/>
      <c r="F280" s="15" t="n"/>
      <c r="G280" s="16" t="n"/>
      <c r="H280" s="17" t="n"/>
      <c r="I280" s="7" t="n"/>
      <c r="J280" s="7" t="n"/>
      <c r="K280" s="15">
        <f>IF(B280="","",IF(J280&lt;&gt;"","완료",IF(I280&lt;&gt;"","보완 요청",IF(COUNTIF(D280:F280,"제출")&gt;0,"제출 중","미제출"))))</f>
        <v/>
      </c>
      <c r="L280" s="17" t="n"/>
      <c r="M280" s="15">
        <f>IF(C280="","",IF(COUNTIF(C$5:C280,C280)=1,MAX(M$4:M279)+1,""))</f>
        <v/>
      </c>
    </row>
    <row r="281">
      <c r="A281" s="15" t="n"/>
      <c r="B281" s="15" t="n"/>
      <c r="C281" s="15" t="n"/>
      <c r="D281" s="15" t="n"/>
      <c r="E281" s="15" t="n"/>
      <c r="F281" s="15" t="n"/>
      <c r="G281" s="16" t="n"/>
      <c r="H281" s="17" t="n"/>
      <c r="I281" s="7" t="n"/>
      <c r="J281" s="7" t="n"/>
      <c r="K281" s="15">
        <f>IF(B281="","",IF(J281&lt;&gt;"","완료",IF(I281&lt;&gt;"","보완 요청",IF(COUNTIF(D281:F281,"제출")&gt;0,"제출 중","미제출"))))</f>
        <v/>
      </c>
      <c r="L281" s="17" t="n"/>
      <c r="M281" s="15">
        <f>IF(C281="","",IF(COUNTIF(C$5:C281,C281)=1,MAX(M$4:M280)+1,""))</f>
        <v/>
      </c>
    </row>
    <row r="282">
      <c r="A282" s="15" t="n"/>
      <c r="B282" s="15" t="n"/>
      <c r="C282" s="15" t="n"/>
      <c r="D282" s="15" t="n"/>
      <c r="E282" s="15" t="n"/>
      <c r="F282" s="15" t="n"/>
      <c r="G282" s="16" t="n"/>
      <c r="H282" s="17" t="n"/>
      <c r="I282" s="7" t="n"/>
      <c r="J282" s="7" t="n"/>
      <c r="K282" s="15">
        <f>IF(B282="","",IF(J282&lt;&gt;"","완료",IF(I282&lt;&gt;"","보완 요청",IF(COUNTIF(D282:F282,"제출")&gt;0,"제출 중","미제출"))))</f>
        <v/>
      </c>
      <c r="L282" s="17" t="n"/>
      <c r="M282" s="15">
        <f>IF(C282="","",IF(COUNTIF(C$5:C282,C282)=1,MAX(M$4:M281)+1,""))</f>
        <v/>
      </c>
    </row>
    <row r="283">
      <c r="A283" s="15" t="n"/>
      <c r="B283" s="15" t="n"/>
      <c r="C283" s="15" t="n"/>
      <c r="D283" s="15" t="n"/>
      <c r="E283" s="15" t="n"/>
      <c r="F283" s="15" t="n"/>
      <c r="G283" s="16" t="n"/>
      <c r="H283" s="17" t="n"/>
      <c r="I283" s="7" t="n"/>
      <c r="J283" s="7" t="n"/>
      <c r="K283" s="15">
        <f>IF(B283="","",IF(J283&lt;&gt;"","완료",IF(I283&lt;&gt;"","보완 요청",IF(COUNTIF(D283:F283,"제출")&gt;0,"제출 중","미제출"))))</f>
        <v/>
      </c>
      <c r="L283" s="17" t="n"/>
      <c r="M283" s="15">
        <f>IF(C283="","",IF(COUNTIF(C$5:C283,C283)=1,MAX(M$4:M282)+1,""))</f>
        <v/>
      </c>
    </row>
    <row r="284">
      <c r="A284" s="15" t="n"/>
      <c r="B284" s="15" t="n"/>
      <c r="C284" s="15" t="n"/>
      <c r="D284" s="15" t="n"/>
      <c r="E284" s="15" t="n"/>
      <c r="F284" s="15" t="n"/>
      <c r="G284" s="16" t="n"/>
      <c r="H284" s="17" t="n"/>
      <c r="I284" s="7" t="n"/>
      <c r="J284" s="7" t="n"/>
      <c r="K284" s="15">
        <f>IF(B284="","",IF(J284&lt;&gt;"","완료",IF(I284&lt;&gt;"","보완 요청",IF(COUNTIF(D284:F284,"제출")&gt;0,"제출 중","미제출"))))</f>
        <v/>
      </c>
      <c r="L284" s="17" t="n"/>
      <c r="M284" s="15">
        <f>IF(C284="","",IF(COUNTIF(C$5:C284,C284)=1,MAX(M$4:M283)+1,""))</f>
        <v/>
      </c>
    </row>
    <row r="285">
      <c r="A285" s="15" t="n"/>
      <c r="B285" s="15" t="n"/>
      <c r="C285" s="15" t="n"/>
      <c r="D285" s="15" t="n"/>
      <c r="E285" s="15" t="n"/>
      <c r="F285" s="15" t="n"/>
      <c r="G285" s="16" t="n"/>
      <c r="H285" s="17" t="n"/>
      <c r="I285" s="7" t="n"/>
      <c r="J285" s="7" t="n"/>
      <c r="K285" s="15">
        <f>IF(B285="","",IF(J285&lt;&gt;"","완료",IF(I285&lt;&gt;"","보완 요청",IF(COUNTIF(D285:F285,"제출")&gt;0,"제출 중","미제출"))))</f>
        <v/>
      </c>
      <c r="L285" s="17" t="n"/>
      <c r="M285" s="15">
        <f>IF(C285="","",IF(COUNTIF(C$5:C285,C285)=1,MAX(M$4:M284)+1,""))</f>
        <v/>
      </c>
    </row>
    <row r="286">
      <c r="A286" s="15" t="n"/>
      <c r="B286" s="15" t="n"/>
      <c r="C286" s="15" t="n"/>
      <c r="D286" s="15" t="n"/>
      <c r="E286" s="15" t="n"/>
      <c r="F286" s="15" t="n"/>
      <c r="G286" s="16" t="n"/>
      <c r="H286" s="17" t="n"/>
      <c r="I286" s="7" t="n"/>
      <c r="J286" s="7" t="n"/>
      <c r="K286" s="15">
        <f>IF(B286="","",IF(J286&lt;&gt;"","완료",IF(I286&lt;&gt;"","보완 요청",IF(COUNTIF(D286:F286,"제출")&gt;0,"제출 중","미제출"))))</f>
        <v/>
      </c>
      <c r="L286" s="17" t="n"/>
      <c r="M286" s="15">
        <f>IF(C286="","",IF(COUNTIF(C$5:C286,C286)=1,MAX(M$4:M285)+1,""))</f>
        <v/>
      </c>
    </row>
    <row r="287">
      <c r="A287" s="15" t="n"/>
      <c r="B287" s="15" t="n"/>
      <c r="C287" s="15" t="n"/>
      <c r="D287" s="15" t="n"/>
      <c r="E287" s="15" t="n"/>
      <c r="F287" s="15" t="n"/>
      <c r="G287" s="16" t="n"/>
      <c r="H287" s="17" t="n"/>
      <c r="I287" s="7" t="n"/>
      <c r="J287" s="7" t="n"/>
      <c r="K287" s="15">
        <f>IF(B287="","",IF(J287&lt;&gt;"","완료",IF(I287&lt;&gt;"","보완 요청",IF(COUNTIF(D287:F287,"제출")&gt;0,"제출 중","미제출"))))</f>
        <v/>
      </c>
      <c r="L287" s="17" t="n"/>
      <c r="M287" s="15">
        <f>IF(C287="","",IF(COUNTIF(C$5:C287,C287)=1,MAX(M$4:M286)+1,""))</f>
        <v/>
      </c>
    </row>
    <row r="288">
      <c r="A288" s="15" t="n"/>
      <c r="B288" s="15" t="n"/>
      <c r="C288" s="15" t="n"/>
      <c r="D288" s="15" t="n"/>
      <c r="E288" s="15" t="n"/>
      <c r="F288" s="15" t="n"/>
      <c r="G288" s="16" t="n"/>
      <c r="H288" s="17" t="n"/>
      <c r="I288" s="7" t="n"/>
      <c r="J288" s="7" t="n"/>
      <c r="K288" s="15">
        <f>IF(B288="","",IF(J288&lt;&gt;"","완료",IF(I288&lt;&gt;"","보완 요청",IF(COUNTIF(D288:F288,"제출")&gt;0,"제출 중","미제출"))))</f>
        <v/>
      </c>
      <c r="L288" s="17" t="n"/>
      <c r="M288" s="15">
        <f>IF(C288="","",IF(COUNTIF(C$5:C288,C288)=1,MAX(M$4:M287)+1,""))</f>
        <v/>
      </c>
    </row>
    <row r="289">
      <c r="A289" s="15" t="n"/>
      <c r="B289" s="15" t="n"/>
      <c r="C289" s="15" t="n"/>
      <c r="D289" s="15" t="n"/>
      <c r="E289" s="15" t="n"/>
      <c r="F289" s="15" t="n"/>
      <c r="G289" s="16" t="n"/>
      <c r="H289" s="17" t="n"/>
      <c r="I289" s="7" t="n"/>
      <c r="J289" s="7" t="n"/>
      <c r="K289" s="15">
        <f>IF(B289="","",IF(J289&lt;&gt;"","완료",IF(I289&lt;&gt;"","보완 요청",IF(COUNTIF(D289:F289,"제출")&gt;0,"제출 중","미제출"))))</f>
        <v/>
      </c>
      <c r="L289" s="17" t="n"/>
      <c r="M289" s="15">
        <f>IF(C289="","",IF(COUNTIF(C$5:C289,C289)=1,MAX(M$4:M288)+1,""))</f>
        <v/>
      </c>
    </row>
    <row r="290">
      <c r="A290" s="15" t="n"/>
      <c r="B290" s="15" t="n"/>
      <c r="C290" s="15" t="n"/>
      <c r="D290" s="15" t="n"/>
      <c r="E290" s="15" t="n"/>
      <c r="F290" s="15" t="n"/>
      <c r="G290" s="16" t="n"/>
      <c r="H290" s="17" t="n"/>
      <c r="I290" s="7" t="n"/>
      <c r="J290" s="7" t="n"/>
      <c r="K290" s="15">
        <f>IF(B290="","",IF(J290&lt;&gt;"","완료",IF(I290&lt;&gt;"","보완 요청",IF(COUNTIF(D290:F290,"제출")&gt;0,"제출 중","미제출"))))</f>
        <v/>
      </c>
      <c r="L290" s="17" t="n"/>
      <c r="M290" s="15">
        <f>IF(C290="","",IF(COUNTIF(C$5:C290,C290)=1,MAX(M$4:M289)+1,""))</f>
        <v/>
      </c>
    </row>
    <row r="291">
      <c r="A291" s="15" t="n"/>
      <c r="B291" s="15" t="n"/>
      <c r="C291" s="15" t="n"/>
      <c r="D291" s="15" t="n"/>
      <c r="E291" s="15" t="n"/>
      <c r="F291" s="15" t="n"/>
      <c r="G291" s="16" t="n"/>
      <c r="H291" s="17" t="n"/>
      <c r="I291" s="7" t="n"/>
      <c r="J291" s="7" t="n"/>
      <c r="K291" s="15">
        <f>IF(B291="","",IF(J291&lt;&gt;"","완료",IF(I291&lt;&gt;"","보완 요청",IF(COUNTIF(D291:F291,"제출")&gt;0,"제출 중","미제출"))))</f>
        <v/>
      </c>
      <c r="L291" s="17" t="n"/>
      <c r="M291" s="15">
        <f>IF(C291="","",IF(COUNTIF(C$5:C291,C291)=1,MAX(M$4:M290)+1,""))</f>
        <v/>
      </c>
    </row>
    <row r="292">
      <c r="A292" s="15" t="n"/>
      <c r="B292" s="15" t="n"/>
      <c r="C292" s="15" t="n"/>
      <c r="D292" s="15" t="n"/>
      <c r="E292" s="15" t="n"/>
      <c r="F292" s="15" t="n"/>
      <c r="G292" s="16" t="n"/>
      <c r="H292" s="17" t="n"/>
      <c r="I292" s="7" t="n"/>
      <c r="J292" s="7" t="n"/>
      <c r="K292" s="15">
        <f>IF(B292="","",IF(J292&lt;&gt;"","완료",IF(I292&lt;&gt;"","보완 요청",IF(COUNTIF(D292:F292,"제출")&gt;0,"제출 중","미제출"))))</f>
        <v/>
      </c>
      <c r="L292" s="17" t="n"/>
      <c r="M292" s="15">
        <f>IF(C292="","",IF(COUNTIF(C$5:C292,C292)=1,MAX(M$4:M291)+1,""))</f>
        <v/>
      </c>
    </row>
    <row r="293">
      <c r="A293" s="15" t="n"/>
      <c r="B293" s="15" t="n"/>
      <c r="C293" s="15" t="n"/>
      <c r="D293" s="15" t="n"/>
      <c r="E293" s="15" t="n"/>
      <c r="F293" s="15" t="n"/>
      <c r="G293" s="16" t="n"/>
      <c r="H293" s="17" t="n"/>
      <c r="I293" s="7" t="n"/>
      <c r="J293" s="7" t="n"/>
      <c r="K293" s="15">
        <f>IF(B293="","",IF(J293&lt;&gt;"","완료",IF(I293&lt;&gt;"","보완 요청",IF(COUNTIF(D293:F293,"제출")&gt;0,"제출 중","미제출"))))</f>
        <v/>
      </c>
      <c r="L293" s="17" t="n"/>
      <c r="M293" s="15">
        <f>IF(C293="","",IF(COUNTIF(C$5:C293,C293)=1,MAX(M$4:M292)+1,""))</f>
        <v/>
      </c>
    </row>
    <row r="294">
      <c r="A294" s="15" t="n"/>
      <c r="B294" s="15" t="n"/>
      <c r="C294" s="15" t="n"/>
      <c r="D294" s="15" t="n"/>
      <c r="E294" s="15" t="n"/>
      <c r="F294" s="15" t="n"/>
      <c r="G294" s="16" t="n"/>
      <c r="H294" s="17" t="n"/>
      <c r="I294" s="7" t="n"/>
      <c r="J294" s="7" t="n"/>
      <c r="K294" s="15">
        <f>IF(B294="","",IF(J294&lt;&gt;"","완료",IF(I294&lt;&gt;"","보완 요청",IF(COUNTIF(D294:F294,"제출")&gt;0,"제출 중","미제출"))))</f>
        <v/>
      </c>
      <c r="L294" s="17" t="n"/>
      <c r="M294" s="15">
        <f>IF(C294="","",IF(COUNTIF(C$5:C294,C294)=1,MAX(M$4:M293)+1,""))</f>
        <v/>
      </c>
    </row>
    <row r="295">
      <c r="A295" s="15" t="n"/>
      <c r="B295" s="15" t="n"/>
      <c r="C295" s="15" t="n"/>
      <c r="D295" s="15" t="n"/>
      <c r="E295" s="15" t="n"/>
      <c r="F295" s="15" t="n"/>
      <c r="G295" s="16" t="n"/>
      <c r="H295" s="17" t="n"/>
      <c r="I295" s="7" t="n"/>
      <c r="J295" s="7" t="n"/>
      <c r="K295" s="15">
        <f>IF(B295="","",IF(J295&lt;&gt;"","완료",IF(I295&lt;&gt;"","보완 요청",IF(COUNTIF(D295:F295,"제출")&gt;0,"제출 중","미제출"))))</f>
        <v/>
      </c>
      <c r="L295" s="17" t="n"/>
      <c r="M295" s="15">
        <f>IF(C295="","",IF(COUNTIF(C$5:C295,C295)=1,MAX(M$4:M294)+1,""))</f>
        <v/>
      </c>
    </row>
    <row r="296">
      <c r="A296" s="15" t="n"/>
      <c r="B296" s="15" t="n"/>
      <c r="C296" s="15" t="n"/>
      <c r="D296" s="15" t="n"/>
      <c r="E296" s="15" t="n"/>
      <c r="F296" s="15" t="n"/>
      <c r="G296" s="16" t="n"/>
      <c r="H296" s="17" t="n"/>
      <c r="I296" s="7" t="n"/>
      <c r="J296" s="7" t="n"/>
      <c r="K296" s="15">
        <f>IF(B296="","",IF(J296&lt;&gt;"","완료",IF(I296&lt;&gt;"","보완 요청",IF(COUNTIF(D296:F296,"제출")&gt;0,"제출 중","미제출"))))</f>
        <v/>
      </c>
      <c r="L296" s="17" t="n"/>
      <c r="M296" s="15">
        <f>IF(C296="","",IF(COUNTIF(C$5:C296,C296)=1,MAX(M$4:M295)+1,""))</f>
        <v/>
      </c>
    </row>
    <row r="297">
      <c r="A297" s="15" t="n"/>
      <c r="B297" s="15" t="n"/>
      <c r="C297" s="15" t="n"/>
      <c r="D297" s="15" t="n"/>
      <c r="E297" s="15" t="n"/>
      <c r="F297" s="15" t="n"/>
      <c r="G297" s="16" t="n"/>
      <c r="H297" s="17" t="n"/>
      <c r="I297" s="7" t="n"/>
      <c r="J297" s="7" t="n"/>
      <c r="K297" s="15">
        <f>IF(B297="","",IF(J297&lt;&gt;"","완료",IF(I297&lt;&gt;"","보완 요청",IF(COUNTIF(D297:F297,"제출")&gt;0,"제출 중","미제출"))))</f>
        <v/>
      </c>
      <c r="L297" s="17" t="n"/>
      <c r="M297" s="15">
        <f>IF(C297="","",IF(COUNTIF(C$5:C297,C297)=1,MAX(M$4:M296)+1,""))</f>
        <v/>
      </c>
    </row>
    <row r="298">
      <c r="A298" s="15" t="n"/>
      <c r="B298" s="15" t="n"/>
      <c r="C298" s="15" t="n"/>
      <c r="D298" s="15" t="n"/>
      <c r="E298" s="15" t="n"/>
      <c r="F298" s="15" t="n"/>
      <c r="G298" s="16" t="n"/>
      <c r="H298" s="17" t="n"/>
      <c r="I298" s="7" t="n"/>
      <c r="J298" s="7" t="n"/>
      <c r="K298" s="15">
        <f>IF(B298="","",IF(J298&lt;&gt;"","완료",IF(I298&lt;&gt;"","보완 요청",IF(COUNTIF(D298:F298,"제출")&gt;0,"제출 중","미제출"))))</f>
        <v/>
      </c>
      <c r="L298" s="17" t="n"/>
      <c r="M298" s="15">
        <f>IF(C298="","",IF(COUNTIF(C$5:C298,C298)=1,MAX(M$4:M297)+1,""))</f>
        <v/>
      </c>
    </row>
    <row r="299">
      <c r="A299" s="15" t="n"/>
      <c r="B299" s="15" t="n"/>
      <c r="C299" s="15" t="n"/>
      <c r="D299" s="15" t="n"/>
      <c r="E299" s="15" t="n"/>
      <c r="F299" s="15" t="n"/>
      <c r="G299" s="16" t="n"/>
      <c r="H299" s="17" t="n"/>
      <c r="I299" s="7" t="n"/>
      <c r="J299" s="7" t="n"/>
      <c r="K299" s="15">
        <f>IF(B299="","",IF(J299&lt;&gt;"","완료",IF(I299&lt;&gt;"","보완 요청",IF(COUNTIF(D299:F299,"제출")&gt;0,"제출 중","미제출"))))</f>
        <v/>
      </c>
      <c r="L299" s="17" t="n"/>
      <c r="M299" s="15">
        <f>IF(C299="","",IF(COUNTIF(C$5:C299,C299)=1,MAX(M$4:M298)+1,""))</f>
        <v/>
      </c>
    </row>
    <row r="300">
      <c r="A300" s="15" t="n"/>
      <c r="B300" s="15" t="n"/>
      <c r="C300" s="15" t="n"/>
      <c r="D300" s="15" t="n"/>
      <c r="E300" s="15" t="n"/>
      <c r="F300" s="15" t="n"/>
      <c r="G300" s="16" t="n"/>
      <c r="H300" s="17" t="n"/>
      <c r="I300" s="7" t="n"/>
      <c r="J300" s="7" t="n"/>
      <c r="K300" s="15">
        <f>IF(B300="","",IF(J300&lt;&gt;"","완료",IF(I300&lt;&gt;"","보완 요청",IF(COUNTIF(D300:F300,"제출")&gt;0,"제출 중","미제출"))))</f>
        <v/>
      </c>
      <c r="L300" s="17" t="n"/>
      <c r="M300" s="15">
        <f>IF(C300="","",IF(COUNTIF(C$5:C300,C300)=1,MAX(M$4:M299)+1,""))</f>
        <v/>
      </c>
    </row>
    <row r="301">
      <c r="A301" s="15" t="n"/>
      <c r="B301" s="15" t="n"/>
      <c r="C301" s="15" t="n"/>
      <c r="D301" s="15" t="n"/>
      <c r="E301" s="15" t="n"/>
      <c r="F301" s="15" t="n"/>
      <c r="G301" s="16" t="n"/>
      <c r="H301" s="17" t="n"/>
      <c r="I301" s="7" t="n"/>
      <c r="J301" s="7" t="n"/>
      <c r="K301" s="15">
        <f>IF(B301="","",IF(J301&lt;&gt;"","완료",IF(I301&lt;&gt;"","보완 요청",IF(COUNTIF(D301:F301,"제출")&gt;0,"제출 중","미제출"))))</f>
        <v/>
      </c>
      <c r="L301" s="17" t="n"/>
      <c r="M301" s="15">
        <f>IF(C301="","",IF(COUNTIF(C$5:C301,C301)=1,MAX(M$4:M300)+1,""))</f>
        <v/>
      </c>
    </row>
    <row r="302">
      <c r="A302" s="15" t="n"/>
      <c r="B302" s="15" t="n"/>
      <c r="C302" s="15" t="n"/>
      <c r="D302" s="15" t="n"/>
      <c r="E302" s="15" t="n"/>
      <c r="F302" s="15" t="n"/>
      <c r="G302" s="16" t="n"/>
      <c r="H302" s="17" t="n"/>
      <c r="I302" s="7" t="n"/>
      <c r="J302" s="7" t="n"/>
      <c r="K302" s="15">
        <f>IF(B302="","",IF(J302&lt;&gt;"","완료",IF(I302&lt;&gt;"","보완 요청",IF(COUNTIF(D302:F302,"제출")&gt;0,"제출 중","미제출"))))</f>
        <v/>
      </c>
      <c r="L302" s="17" t="n"/>
      <c r="M302" s="15">
        <f>IF(C302="","",IF(COUNTIF(C$5:C302,C302)=1,MAX(M$4:M301)+1,""))</f>
        <v/>
      </c>
    </row>
    <row r="303">
      <c r="A303" s="15" t="n"/>
      <c r="B303" s="15" t="n"/>
      <c r="C303" s="15" t="n"/>
      <c r="D303" s="15" t="n"/>
      <c r="E303" s="15" t="n"/>
      <c r="F303" s="15" t="n"/>
      <c r="G303" s="16" t="n"/>
      <c r="H303" s="17" t="n"/>
      <c r="I303" s="7" t="n"/>
      <c r="J303" s="7" t="n"/>
      <c r="K303" s="15">
        <f>IF(B303="","",IF(J303&lt;&gt;"","완료",IF(I303&lt;&gt;"","보완 요청",IF(COUNTIF(D303:F303,"제출")&gt;0,"제출 중","미제출"))))</f>
        <v/>
      </c>
      <c r="L303" s="17" t="n"/>
      <c r="M303" s="15">
        <f>IF(C303="","",IF(COUNTIF(C$5:C303,C303)=1,MAX(M$4:M302)+1,""))</f>
        <v/>
      </c>
    </row>
    <row r="304">
      <c r="A304" s="15" t="n"/>
      <c r="B304" s="15" t="n"/>
      <c r="C304" s="15" t="n"/>
      <c r="D304" s="15" t="n"/>
      <c r="E304" s="15" t="n"/>
      <c r="F304" s="15" t="n"/>
      <c r="G304" s="16" t="n"/>
      <c r="H304" s="17" t="n"/>
      <c r="I304" s="7" t="n"/>
      <c r="J304" s="7" t="n"/>
      <c r="K304" s="15">
        <f>IF(B304="","",IF(J304&lt;&gt;"","완료",IF(I304&lt;&gt;"","보완 요청",IF(COUNTIF(D304:F304,"제출")&gt;0,"제출 중","미제출"))))</f>
        <v/>
      </c>
      <c r="L304" s="17" t="n"/>
      <c r="M304" s="15">
        <f>IF(C304="","",IF(COUNTIF(C$5:C304,C304)=1,MAX(M$4:M303)+1,""))</f>
        <v/>
      </c>
    </row>
  </sheetData>
  <autoFilter ref="A4:L304"/>
  <mergeCells count="3">
    <mergeCell ref="A1:C1"/>
    <mergeCell ref="C2:L2"/>
    <mergeCell ref="A3:C3"/>
  </mergeCells>
  <conditionalFormatting sqref="A5:L304">
    <cfRule type="expression" priority="1" dxfId="0" stopIfTrue="1">
      <formula>AND($K5&lt;&gt;"",$K5&lt;&gt;"완료",$B$2&lt;&gt;"",TODAY()&gt;$B$2)</formula>
    </cfRule>
    <cfRule type="expression" priority="2" dxfId="1">
      <formula>$K5="완료"</formula>
    </cfRule>
  </conditionalFormatting>
  <conditionalFormatting sqref="D5:F304">
    <cfRule type="expression" priority="3" dxfId="2">
      <formula>D5="미제출"</formula>
    </cfRule>
  </conditionalFormatting>
  <dataValidations count="3">
    <dataValidation sqref="D5:D304" showDropDown="0" showInputMessage="0" showErrorMessage="1" allowBlank="1" type="list">
      <formula1>"제출,미제출,해당없음"</formula1>
    </dataValidation>
    <dataValidation sqref="E5:E304" showDropDown="0" showInputMessage="0" showErrorMessage="1" allowBlank="1" type="list">
      <formula1>"제출,미제출,해당없음"</formula1>
    </dataValidation>
    <dataValidation sqref="F5:F304" showDropDown="0" showInputMessage="0" showErrorMessage="1" allowBlank="1" type="list">
      <formula1>"제출,미제출,해당없음"</formula1>
    </dataValidation>
  </dataValidation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9" customWidth="1" min="4" max="4"/>
    <col width="8" customWidth="1" min="5" max="5"/>
    <col width="8" customWidth="1" min="6" max="6"/>
    <col width="9" customWidth="1" min="7" max="7"/>
    <col width="10" customWidth="1" min="8" max="8"/>
    <col width="11" customWidth="1" min="9" max="9"/>
  </cols>
  <sheetData>
    <row r="1">
      <c r="A1" s="1" t="inlineStr">
        <is>
          <t>부서별 제출 현황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18" t="inlineStr">
        <is>
          <t>'제출 현황표' 시트의 부서가 처음 나온 순서대로 자동으로 채워집니다. 고치지 않아도 됩니다.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30" customHeight="1">
      <c r="A3" s="14" t="inlineStr">
        <is>
          <t>부서</t>
        </is>
      </c>
      <c r="B3" s="14" t="inlineStr">
        <is>
          <t>인원</t>
        </is>
      </c>
      <c r="C3" s="14" t="inlineStr">
        <is>
          <t>완료</t>
        </is>
      </c>
      <c r="D3" s="14" t="inlineStr">
        <is>
          <t>보완 요청</t>
        </is>
      </c>
      <c r="E3" s="14" t="inlineStr">
        <is>
          <t>제출 중</t>
        </is>
      </c>
      <c r="F3" s="14" t="inlineStr">
        <is>
          <t>미제출</t>
        </is>
      </c>
      <c r="G3" s="14" t="inlineStr">
        <is>
          <t>제출률</t>
        </is>
      </c>
      <c r="H3" s="14" t="inlineStr">
        <is>
          <t>신고서 미제출</t>
        </is>
      </c>
      <c r="I3" s="14" t="inlineStr">
        <is>
          <t>간소화 PDF 미제출</t>
        </is>
      </c>
    </row>
    <row r="4">
      <c r="A4" s="19">
        <f>IFERROR(INDEX('제출 현황표'!$C$5:$C$304,MATCH(1,'제출 현황표'!$M$5:$M$304,0)),"")</f>
        <v/>
      </c>
      <c r="B4" s="20">
        <f>IF($A4="","",COUNTIF('제출 현황표'!$C$5:$C$304,$A4))</f>
        <v/>
      </c>
      <c r="C4" s="20">
        <f>IF($A4="","",COUNTIFS('제출 현황표'!$C$5:$C$304,$A4,'제출 현황표'!$K$5:$K$304,"완료"))</f>
        <v/>
      </c>
      <c r="D4" s="20">
        <f>IF($A4="","",COUNTIFS('제출 현황표'!$C$5:$C$304,$A4,'제출 현황표'!$K$5:$K$304,"보완 요청"))</f>
        <v/>
      </c>
      <c r="E4" s="20">
        <f>IF($A4="","",COUNTIFS('제출 현황표'!$C$5:$C$304,$A4,'제출 현황표'!$K$5:$K$304,"제출 중"))</f>
        <v/>
      </c>
      <c r="F4" s="20">
        <f>IF($A4="","",COUNTIFS('제출 현황표'!$C$5:$C$304,$A4,'제출 현황표'!$K$5:$K$304,"미제출"))</f>
        <v/>
      </c>
      <c r="G4" s="21">
        <f>IF($A4="","",IF(B4=0,"",C4/B4))</f>
        <v/>
      </c>
      <c r="H4" s="20">
        <f>IF($A4="","",COUNTIFS('제출 현황표'!$C$5:$C$304,$A4,'제출 현황표'!$D$5:$D$304,"미제출"))</f>
        <v/>
      </c>
      <c r="I4" s="20">
        <f>IF($A4="","",COUNTIFS('제출 현황표'!$C$5:$C$304,$A4,'제출 현황표'!$E$5:$E$304,"미제출"))</f>
        <v/>
      </c>
    </row>
    <row r="5">
      <c r="A5" s="19">
        <f>IFERROR(INDEX('제출 현황표'!$C$5:$C$304,MATCH(2,'제출 현황표'!$M$5:$M$304,0)),"")</f>
        <v/>
      </c>
      <c r="B5" s="20">
        <f>IF($A5="","",COUNTIF('제출 현황표'!$C$5:$C$304,$A5))</f>
        <v/>
      </c>
      <c r="C5" s="20">
        <f>IF($A5="","",COUNTIFS('제출 현황표'!$C$5:$C$304,$A5,'제출 현황표'!$K$5:$K$304,"완료"))</f>
        <v/>
      </c>
      <c r="D5" s="20">
        <f>IF($A5="","",COUNTIFS('제출 현황표'!$C$5:$C$304,$A5,'제출 현황표'!$K$5:$K$304,"보완 요청"))</f>
        <v/>
      </c>
      <c r="E5" s="20">
        <f>IF($A5="","",COUNTIFS('제출 현황표'!$C$5:$C$304,$A5,'제출 현황표'!$K$5:$K$304,"제출 중"))</f>
        <v/>
      </c>
      <c r="F5" s="20">
        <f>IF($A5="","",COUNTIFS('제출 현황표'!$C$5:$C$304,$A5,'제출 현황표'!$K$5:$K$304,"미제출"))</f>
        <v/>
      </c>
      <c r="G5" s="21">
        <f>IF($A5="","",IF(B5=0,"",C5/B5))</f>
        <v/>
      </c>
      <c r="H5" s="20">
        <f>IF($A5="","",COUNTIFS('제출 현황표'!$C$5:$C$304,$A5,'제출 현황표'!$D$5:$D$304,"미제출"))</f>
        <v/>
      </c>
      <c r="I5" s="20">
        <f>IF($A5="","",COUNTIFS('제출 현황표'!$C$5:$C$304,$A5,'제출 현황표'!$E$5:$E$304,"미제출"))</f>
        <v/>
      </c>
    </row>
    <row r="6">
      <c r="A6" s="19">
        <f>IFERROR(INDEX('제출 현황표'!$C$5:$C$304,MATCH(3,'제출 현황표'!$M$5:$M$304,0)),"")</f>
        <v/>
      </c>
      <c r="B6" s="20">
        <f>IF($A6="","",COUNTIF('제출 현황표'!$C$5:$C$304,$A6))</f>
        <v/>
      </c>
      <c r="C6" s="20">
        <f>IF($A6="","",COUNTIFS('제출 현황표'!$C$5:$C$304,$A6,'제출 현황표'!$K$5:$K$304,"완료"))</f>
        <v/>
      </c>
      <c r="D6" s="20">
        <f>IF($A6="","",COUNTIFS('제출 현황표'!$C$5:$C$304,$A6,'제출 현황표'!$K$5:$K$304,"보완 요청"))</f>
        <v/>
      </c>
      <c r="E6" s="20">
        <f>IF($A6="","",COUNTIFS('제출 현황표'!$C$5:$C$304,$A6,'제출 현황표'!$K$5:$K$304,"제출 중"))</f>
        <v/>
      </c>
      <c r="F6" s="20">
        <f>IF($A6="","",COUNTIFS('제출 현황표'!$C$5:$C$304,$A6,'제출 현황표'!$K$5:$K$304,"미제출"))</f>
        <v/>
      </c>
      <c r="G6" s="21">
        <f>IF($A6="","",IF(B6=0,"",C6/B6))</f>
        <v/>
      </c>
      <c r="H6" s="20">
        <f>IF($A6="","",COUNTIFS('제출 현황표'!$C$5:$C$304,$A6,'제출 현황표'!$D$5:$D$304,"미제출"))</f>
        <v/>
      </c>
      <c r="I6" s="20">
        <f>IF($A6="","",COUNTIFS('제출 현황표'!$C$5:$C$304,$A6,'제출 현황표'!$E$5:$E$304,"미제출"))</f>
        <v/>
      </c>
    </row>
    <row r="7">
      <c r="A7" s="19">
        <f>IFERROR(INDEX('제출 현황표'!$C$5:$C$304,MATCH(4,'제출 현황표'!$M$5:$M$304,0)),"")</f>
        <v/>
      </c>
      <c r="B7" s="20">
        <f>IF($A7="","",COUNTIF('제출 현황표'!$C$5:$C$304,$A7))</f>
        <v/>
      </c>
      <c r="C7" s="20">
        <f>IF($A7="","",COUNTIFS('제출 현황표'!$C$5:$C$304,$A7,'제출 현황표'!$K$5:$K$304,"완료"))</f>
        <v/>
      </c>
      <c r="D7" s="20">
        <f>IF($A7="","",COUNTIFS('제출 현황표'!$C$5:$C$304,$A7,'제출 현황표'!$K$5:$K$304,"보완 요청"))</f>
        <v/>
      </c>
      <c r="E7" s="20">
        <f>IF($A7="","",COUNTIFS('제출 현황표'!$C$5:$C$304,$A7,'제출 현황표'!$K$5:$K$304,"제출 중"))</f>
        <v/>
      </c>
      <c r="F7" s="20">
        <f>IF($A7="","",COUNTIFS('제출 현황표'!$C$5:$C$304,$A7,'제출 현황표'!$K$5:$K$304,"미제출"))</f>
        <v/>
      </c>
      <c r="G7" s="21">
        <f>IF($A7="","",IF(B7=0,"",C7/B7))</f>
        <v/>
      </c>
      <c r="H7" s="20">
        <f>IF($A7="","",COUNTIFS('제출 현황표'!$C$5:$C$304,$A7,'제출 현황표'!$D$5:$D$304,"미제출"))</f>
        <v/>
      </c>
      <c r="I7" s="20">
        <f>IF($A7="","",COUNTIFS('제출 현황표'!$C$5:$C$304,$A7,'제출 현황표'!$E$5:$E$304,"미제출"))</f>
        <v/>
      </c>
    </row>
    <row r="8">
      <c r="A8" s="19">
        <f>IFERROR(INDEX('제출 현황표'!$C$5:$C$304,MATCH(5,'제출 현황표'!$M$5:$M$304,0)),"")</f>
        <v/>
      </c>
      <c r="B8" s="20">
        <f>IF($A8="","",COUNTIF('제출 현황표'!$C$5:$C$304,$A8))</f>
        <v/>
      </c>
      <c r="C8" s="20">
        <f>IF($A8="","",COUNTIFS('제출 현황표'!$C$5:$C$304,$A8,'제출 현황표'!$K$5:$K$304,"완료"))</f>
        <v/>
      </c>
      <c r="D8" s="20">
        <f>IF($A8="","",COUNTIFS('제출 현황표'!$C$5:$C$304,$A8,'제출 현황표'!$K$5:$K$304,"보완 요청"))</f>
        <v/>
      </c>
      <c r="E8" s="20">
        <f>IF($A8="","",COUNTIFS('제출 현황표'!$C$5:$C$304,$A8,'제출 현황표'!$K$5:$K$304,"제출 중"))</f>
        <v/>
      </c>
      <c r="F8" s="20">
        <f>IF($A8="","",COUNTIFS('제출 현황표'!$C$5:$C$304,$A8,'제출 현황표'!$K$5:$K$304,"미제출"))</f>
        <v/>
      </c>
      <c r="G8" s="21">
        <f>IF($A8="","",IF(B8=0,"",C8/B8))</f>
        <v/>
      </c>
      <c r="H8" s="20">
        <f>IF($A8="","",COUNTIFS('제출 현황표'!$C$5:$C$304,$A8,'제출 현황표'!$D$5:$D$304,"미제출"))</f>
        <v/>
      </c>
      <c r="I8" s="20">
        <f>IF($A8="","",COUNTIFS('제출 현황표'!$C$5:$C$304,$A8,'제출 현황표'!$E$5:$E$304,"미제출"))</f>
        <v/>
      </c>
    </row>
    <row r="9">
      <c r="A9" s="19">
        <f>IFERROR(INDEX('제출 현황표'!$C$5:$C$304,MATCH(6,'제출 현황표'!$M$5:$M$304,0)),"")</f>
        <v/>
      </c>
      <c r="B9" s="20">
        <f>IF($A9="","",COUNTIF('제출 현황표'!$C$5:$C$304,$A9))</f>
        <v/>
      </c>
      <c r="C9" s="20">
        <f>IF($A9="","",COUNTIFS('제출 현황표'!$C$5:$C$304,$A9,'제출 현황표'!$K$5:$K$304,"완료"))</f>
        <v/>
      </c>
      <c r="D9" s="20">
        <f>IF($A9="","",COUNTIFS('제출 현황표'!$C$5:$C$304,$A9,'제출 현황표'!$K$5:$K$304,"보완 요청"))</f>
        <v/>
      </c>
      <c r="E9" s="20">
        <f>IF($A9="","",COUNTIFS('제출 현황표'!$C$5:$C$304,$A9,'제출 현황표'!$K$5:$K$304,"제출 중"))</f>
        <v/>
      </c>
      <c r="F9" s="20">
        <f>IF($A9="","",COUNTIFS('제출 현황표'!$C$5:$C$304,$A9,'제출 현황표'!$K$5:$K$304,"미제출"))</f>
        <v/>
      </c>
      <c r="G9" s="21">
        <f>IF($A9="","",IF(B9=0,"",C9/B9))</f>
        <v/>
      </c>
      <c r="H9" s="20">
        <f>IF($A9="","",COUNTIFS('제출 현황표'!$C$5:$C$304,$A9,'제출 현황표'!$D$5:$D$304,"미제출"))</f>
        <v/>
      </c>
      <c r="I9" s="20">
        <f>IF($A9="","",COUNTIFS('제출 현황표'!$C$5:$C$304,$A9,'제출 현황표'!$E$5:$E$304,"미제출"))</f>
        <v/>
      </c>
    </row>
    <row r="10">
      <c r="A10" s="19">
        <f>IFERROR(INDEX('제출 현황표'!$C$5:$C$304,MATCH(7,'제출 현황표'!$M$5:$M$304,0)),"")</f>
        <v/>
      </c>
      <c r="B10" s="20">
        <f>IF($A10="","",COUNTIF('제출 현황표'!$C$5:$C$304,$A10))</f>
        <v/>
      </c>
      <c r="C10" s="20">
        <f>IF($A10="","",COUNTIFS('제출 현황표'!$C$5:$C$304,$A10,'제출 현황표'!$K$5:$K$304,"완료"))</f>
        <v/>
      </c>
      <c r="D10" s="20">
        <f>IF($A10="","",COUNTIFS('제출 현황표'!$C$5:$C$304,$A10,'제출 현황표'!$K$5:$K$304,"보완 요청"))</f>
        <v/>
      </c>
      <c r="E10" s="20">
        <f>IF($A10="","",COUNTIFS('제출 현황표'!$C$5:$C$304,$A10,'제출 현황표'!$K$5:$K$304,"제출 중"))</f>
        <v/>
      </c>
      <c r="F10" s="20">
        <f>IF($A10="","",COUNTIFS('제출 현황표'!$C$5:$C$304,$A10,'제출 현황표'!$K$5:$K$304,"미제출"))</f>
        <v/>
      </c>
      <c r="G10" s="21">
        <f>IF($A10="","",IF(B10=0,"",C10/B10))</f>
        <v/>
      </c>
      <c r="H10" s="20">
        <f>IF($A10="","",COUNTIFS('제출 현황표'!$C$5:$C$304,$A10,'제출 현황표'!$D$5:$D$304,"미제출"))</f>
        <v/>
      </c>
      <c r="I10" s="20">
        <f>IF($A10="","",COUNTIFS('제출 현황표'!$C$5:$C$304,$A10,'제출 현황표'!$E$5:$E$304,"미제출"))</f>
        <v/>
      </c>
    </row>
    <row r="11">
      <c r="A11" s="19">
        <f>IFERROR(INDEX('제출 현황표'!$C$5:$C$304,MATCH(8,'제출 현황표'!$M$5:$M$304,0)),"")</f>
        <v/>
      </c>
      <c r="B11" s="20">
        <f>IF($A11="","",COUNTIF('제출 현황표'!$C$5:$C$304,$A11))</f>
        <v/>
      </c>
      <c r="C11" s="20">
        <f>IF($A11="","",COUNTIFS('제출 현황표'!$C$5:$C$304,$A11,'제출 현황표'!$K$5:$K$304,"완료"))</f>
        <v/>
      </c>
      <c r="D11" s="20">
        <f>IF($A11="","",COUNTIFS('제출 현황표'!$C$5:$C$304,$A11,'제출 현황표'!$K$5:$K$304,"보완 요청"))</f>
        <v/>
      </c>
      <c r="E11" s="20">
        <f>IF($A11="","",COUNTIFS('제출 현황표'!$C$5:$C$304,$A11,'제출 현황표'!$K$5:$K$304,"제출 중"))</f>
        <v/>
      </c>
      <c r="F11" s="20">
        <f>IF($A11="","",COUNTIFS('제출 현황표'!$C$5:$C$304,$A11,'제출 현황표'!$K$5:$K$304,"미제출"))</f>
        <v/>
      </c>
      <c r="G11" s="21">
        <f>IF($A11="","",IF(B11=0,"",C11/B11))</f>
        <v/>
      </c>
      <c r="H11" s="20">
        <f>IF($A11="","",COUNTIFS('제출 현황표'!$C$5:$C$304,$A11,'제출 현황표'!$D$5:$D$304,"미제출"))</f>
        <v/>
      </c>
      <c r="I11" s="20">
        <f>IF($A11="","",COUNTIFS('제출 현황표'!$C$5:$C$304,$A11,'제출 현황표'!$E$5:$E$304,"미제출"))</f>
        <v/>
      </c>
    </row>
    <row r="12">
      <c r="A12" s="19">
        <f>IFERROR(INDEX('제출 현황표'!$C$5:$C$304,MATCH(9,'제출 현황표'!$M$5:$M$304,0)),"")</f>
        <v/>
      </c>
      <c r="B12" s="20">
        <f>IF($A12="","",COUNTIF('제출 현황표'!$C$5:$C$304,$A12))</f>
        <v/>
      </c>
      <c r="C12" s="20">
        <f>IF($A12="","",COUNTIFS('제출 현황표'!$C$5:$C$304,$A12,'제출 현황표'!$K$5:$K$304,"완료"))</f>
        <v/>
      </c>
      <c r="D12" s="20">
        <f>IF($A12="","",COUNTIFS('제출 현황표'!$C$5:$C$304,$A12,'제출 현황표'!$K$5:$K$304,"보완 요청"))</f>
        <v/>
      </c>
      <c r="E12" s="20">
        <f>IF($A12="","",COUNTIFS('제출 현황표'!$C$5:$C$304,$A12,'제출 현황표'!$K$5:$K$304,"제출 중"))</f>
        <v/>
      </c>
      <c r="F12" s="20">
        <f>IF($A12="","",COUNTIFS('제출 현황표'!$C$5:$C$304,$A12,'제출 현황표'!$K$5:$K$304,"미제출"))</f>
        <v/>
      </c>
      <c r="G12" s="21">
        <f>IF($A12="","",IF(B12=0,"",C12/B12))</f>
        <v/>
      </c>
      <c r="H12" s="20">
        <f>IF($A12="","",COUNTIFS('제출 현황표'!$C$5:$C$304,$A12,'제출 현황표'!$D$5:$D$304,"미제출"))</f>
        <v/>
      </c>
      <c r="I12" s="20">
        <f>IF($A12="","",COUNTIFS('제출 현황표'!$C$5:$C$304,$A12,'제출 현황표'!$E$5:$E$304,"미제출"))</f>
        <v/>
      </c>
    </row>
    <row r="13">
      <c r="A13" s="19">
        <f>IFERROR(INDEX('제출 현황표'!$C$5:$C$304,MATCH(10,'제출 현황표'!$M$5:$M$304,0)),"")</f>
        <v/>
      </c>
      <c r="B13" s="20">
        <f>IF($A13="","",COUNTIF('제출 현황표'!$C$5:$C$304,$A13))</f>
        <v/>
      </c>
      <c r="C13" s="20">
        <f>IF($A13="","",COUNTIFS('제출 현황표'!$C$5:$C$304,$A13,'제출 현황표'!$K$5:$K$304,"완료"))</f>
        <v/>
      </c>
      <c r="D13" s="20">
        <f>IF($A13="","",COUNTIFS('제출 현황표'!$C$5:$C$304,$A13,'제출 현황표'!$K$5:$K$304,"보완 요청"))</f>
        <v/>
      </c>
      <c r="E13" s="20">
        <f>IF($A13="","",COUNTIFS('제출 현황표'!$C$5:$C$304,$A13,'제출 현황표'!$K$5:$K$304,"제출 중"))</f>
        <v/>
      </c>
      <c r="F13" s="20">
        <f>IF($A13="","",COUNTIFS('제출 현황표'!$C$5:$C$304,$A13,'제출 현황표'!$K$5:$K$304,"미제출"))</f>
        <v/>
      </c>
      <c r="G13" s="21">
        <f>IF($A13="","",IF(B13=0,"",C13/B13))</f>
        <v/>
      </c>
      <c r="H13" s="20">
        <f>IF($A13="","",COUNTIFS('제출 현황표'!$C$5:$C$304,$A13,'제출 현황표'!$D$5:$D$304,"미제출"))</f>
        <v/>
      </c>
      <c r="I13" s="20">
        <f>IF($A13="","",COUNTIFS('제출 현황표'!$C$5:$C$304,$A13,'제출 현황표'!$E$5:$E$304,"미제출"))</f>
        <v/>
      </c>
    </row>
    <row r="14">
      <c r="A14" s="19">
        <f>IFERROR(INDEX('제출 현황표'!$C$5:$C$304,MATCH(11,'제출 현황표'!$M$5:$M$304,0)),"")</f>
        <v/>
      </c>
      <c r="B14" s="20">
        <f>IF($A14="","",COUNTIF('제출 현황표'!$C$5:$C$304,$A14))</f>
        <v/>
      </c>
      <c r="C14" s="20">
        <f>IF($A14="","",COUNTIFS('제출 현황표'!$C$5:$C$304,$A14,'제출 현황표'!$K$5:$K$304,"완료"))</f>
        <v/>
      </c>
      <c r="D14" s="20">
        <f>IF($A14="","",COUNTIFS('제출 현황표'!$C$5:$C$304,$A14,'제출 현황표'!$K$5:$K$304,"보완 요청"))</f>
        <v/>
      </c>
      <c r="E14" s="20">
        <f>IF($A14="","",COUNTIFS('제출 현황표'!$C$5:$C$304,$A14,'제출 현황표'!$K$5:$K$304,"제출 중"))</f>
        <v/>
      </c>
      <c r="F14" s="20">
        <f>IF($A14="","",COUNTIFS('제출 현황표'!$C$5:$C$304,$A14,'제출 현황표'!$K$5:$K$304,"미제출"))</f>
        <v/>
      </c>
      <c r="G14" s="21">
        <f>IF($A14="","",IF(B14=0,"",C14/B14))</f>
        <v/>
      </c>
      <c r="H14" s="20">
        <f>IF($A14="","",COUNTIFS('제출 현황표'!$C$5:$C$304,$A14,'제출 현황표'!$D$5:$D$304,"미제출"))</f>
        <v/>
      </c>
      <c r="I14" s="20">
        <f>IF($A14="","",COUNTIFS('제출 현황표'!$C$5:$C$304,$A14,'제출 현황표'!$E$5:$E$304,"미제출"))</f>
        <v/>
      </c>
    </row>
    <row r="15">
      <c r="A15" s="19">
        <f>IFERROR(INDEX('제출 현황표'!$C$5:$C$304,MATCH(12,'제출 현황표'!$M$5:$M$304,0)),"")</f>
        <v/>
      </c>
      <c r="B15" s="20">
        <f>IF($A15="","",COUNTIF('제출 현황표'!$C$5:$C$304,$A15))</f>
        <v/>
      </c>
      <c r="C15" s="20">
        <f>IF($A15="","",COUNTIFS('제출 현황표'!$C$5:$C$304,$A15,'제출 현황표'!$K$5:$K$304,"완료"))</f>
        <v/>
      </c>
      <c r="D15" s="20">
        <f>IF($A15="","",COUNTIFS('제출 현황표'!$C$5:$C$304,$A15,'제출 현황표'!$K$5:$K$304,"보완 요청"))</f>
        <v/>
      </c>
      <c r="E15" s="20">
        <f>IF($A15="","",COUNTIFS('제출 현황표'!$C$5:$C$304,$A15,'제출 현황표'!$K$5:$K$304,"제출 중"))</f>
        <v/>
      </c>
      <c r="F15" s="20">
        <f>IF($A15="","",COUNTIFS('제출 현황표'!$C$5:$C$304,$A15,'제출 현황표'!$K$5:$K$304,"미제출"))</f>
        <v/>
      </c>
      <c r="G15" s="21">
        <f>IF($A15="","",IF(B15=0,"",C15/B15))</f>
        <v/>
      </c>
      <c r="H15" s="20">
        <f>IF($A15="","",COUNTIFS('제출 현황표'!$C$5:$C$304,$A15,'제출 현황표'!$D$5:$D$304,"미제출"))</f>
        <v/>
      </c>
      <c r="I15" s="20">
        <f>IF($A15="","",COUNTIFS('제출 현황표'!$C$5:$C$304,$A15,'제출 현황표'!$E$5:$E$304,"미제출"))</f>
        <v/>
      </c>
    </row>
    <row r="16">
      <c r="A16" s="19">
        <f>IFERROR(INDEX('제출 현황표'!$C$5:$C$304,MATCH(13,'제출 현황표'!$M$5:$M$304,0)),"")</f>
        <v/>
      </c>
      <c r="B16" s="20">
        <f>IF($A16="","",COUNTIF('제출 현황표'!$C$5:$C$304,$A16))</f>
        <v/>
      </c>
      <c r="C16" s="20">
        <f>IF($A16="","",COUNTIFS('제출 현황표'!$C$5:$C$304,$A16,'제출 현황표'!$K$5:$K$304,"완료"))</f>
        <v/>
      </c>
      <c r="D16" s="20">
        <f>IF($A16="","",COUNTIFS('제출 현황표'!$C$5:$C$304,$A16,'제출 현황표'!$K$5:$K$304,"보완 요청"))</f>
        <v/>
      </c>
      <c r="E16" s="20">
        <f>IF($A16="","",COUNTIFS('제출 현황표'!$C$5:$C$304,$A16,'제출 현황표'!$K$5:$K$304,"제출 중"))</f>
        <v/>
      </c>
      <c r="F16" s="20">
        <f>IF($A16="","",COUNTIFS('제출 현황표'!$C$5:$C$304,$A16,'제출 현황표'!$K$5:$K$304,"미제출"))</f>
        <v/>
      </c>
      <c r="G16" s="21">
        <f>IF($A16="","",IF(B16=0,"",C16/B16))</f>
        <v/>
      </c>
      <c r="H16" s="20">
        <f>IF($A16="","",COUNTIFS('제출 현황표'!$C$5:$C$304,$A16,'제출 현황표'!$D$5:$D$304,"미제출"))</f>
        <v/>
      </c>
      <c r="I16" s="20">
        <f>IF($A16="","",COUNTIFS('제출 현황표'!$C$5:$C$304,$A16,'제출 현황표'!$E$5:$E$304,"미제출"))</f>
        <v/>
      </c>
    </row>
    <row r="17">
      <c r="A17" s="19">
        <f>IFERROR(INDEX('제출 현황표'!$C$5:$C$304,MATCH(14,'제출 현황표'!$M$5:$M$304,0)),"")</f>
        <v/>
      </c>
      <c r="B17" s="20">
        <f>IF($A17="","",COUNTIF('제출 현황표'!$C$5:$C$304,$A17))</f>
        <v/>
      </c>
      <c r="C17" s="20">
        <f>IF($A17="","",COUNTIFS('제출 현황표'!$C$5:$C$304,$A17,'제출 현황표'!$K$5:$K$304,"완료"))</f>
        <v/>
      </c>
      <c r="D17" s="20">
        <f>IF($A17="","",COUNTIFS('제출 현황표'!$C$5:$C$304,$A17,'제출 현황표'!$K$5:$K$304,"보완 요청"))</f>
        <v/>
      </c>
      <c r="E17" s="20">
        <f>IF($A17="","",COUNTIFS('제출 현황표'!$C$5:$C$304,$A17,'제출 현황표'!$K$5:$K$304,"제출 중"))</f>
        <v/>
      </c>
      <c r="F17" s="20">
        <f>IF($A17="","",COUNTIFS('제출 현황표'!$C$5:$C$304,$A17,'제출 현황표'!$K$5:$K$304,"미제출"))</f>
        <v/>
      </c>
      <c r="G17" s="21">
        <f>IF($A17="","",IF(B17=0,"",C17/B17))</f>
        <v/>
      </c>
      <c r="H17" s="20">
        <f>IF($A17="","",COUNTIFS('제출 현황표'!$C$5:$C$304,$A17,'제출 현황표'!$D$5:$D$304,"미제출"))</f>
        <v/>
      </c>
      <c r="I17" s="20">
        <f>IF($A17="","",COUNTIFS('제출 현황표'!$C$5:$C$304,$A17,'제출 현황표'!$E$5:$E$304,"미제출"))</f>
        <v/>
      </c>
    </row>
    <row r="18">
      <c r="A18" s="19">
        <f>IFERROR(INDEX('제출 현황표'!$C$5:$C$304,MATCH(15,'제출 현황표'!$M$5:$M$304,0)),"")</f>
        <v/>
      </c>
      <c r="B18" s="20">
        <f>IF($A18="","",COUNTIF('제출 현황표'!$C$5:$C$304,$A18))</f>
        <v/>
      </c>
      <c r="C18" s="20">
        <f>IF($A18="","",COUNTIFS('제출 현황표'!$C$5:$C$304,$A18,'제출 현황표'!$K$5:$K$304,"완료"))</f>
        <v/>
      </c>
      <c r="D18" s="20">
        <f>IF($A18="","",COUNTIFS('제출 현황표'!$C$5:$C$304,$A18,'제출 현황표'!$K$5:$K$304,"보완 요청"))</f>
        <v/>
      </c>
      <c r="E18" s="20">
        <f>IF($A18="","",COUNTIFS('제출 현황표'!$C$5:$C$304,$A18,'제출 현황표'!$K$5:$K$304,"제출 중"))</f>
        <v/>
      </c>
      <c r="F18" s="20">
        <f>IF($A18="","",COUNTIFS('제출 현황표'!$C$5:$C$304,$A18,'제출 현황표'!$K$5:$K$304,"미제출"))</f>
        <v/>
      </c>
      <c r="G18" s="21">
        <f>IF($A18="","",IF(B18=0,"",C18/B18))</f>
        <v/>
      </c>
      <c r="H18" s="20">
        <f>IF($A18="","",COUNTIFS('제출 현황표'!$C$5:$C$304,$A18,'제출 현황표'!$D$5:$D$304,"미제출"))</f>
        <v/>
      </c>
      <c r="I18" s="20">
        <f>IF($A18="","",COUNTIFS('제출 현황표'!$C$5:$C$304,$A18,'제출 현황표'!$E$5:$E$304,"미제출"))</f>
        <v/>
      </c>
    </row>
    <row r="19">
      <c r="A19" s="19">
        <f>IFERROR(INDEX('제출 현황표'!$C$5:$C$304,MATCH(16,'제출 현황표'!$M$5:$M$304,0)),"")</f>
        <v/>
      </c>
      <c r="B19" s="20">
        <f>IF($A19="","",COUNTIF('제출 현황표'!$C$5:$C$304,$A19))</f>
        <v/>
      </c>
      <c r="C19" s="20">
        <f>IF($A19="","",COUNTIFS('제출 현황표'!$C$5:$C$304,$A19,'제출 현황표'!$K$5:$K$304,"완료"))</f>
        <v/>
      </c>
      <c r="D19" s="20">
        <f>IF($A19="","",COUNTIFS('제출 현황표'!$C$5:$C$304,$A19,'제출 현황표'!$K$5:$K$304,"보완 요청"))</f>
        <v/>
      </c>
      <c r="E19" s="20">
        <f>IF($A19="","",COUNTIFS('제출 현황표'!$C$5:$C$304,$A19,'제출 현황표'!$K$5:$K$304,"제출 중"))</f>
        <v/>
      </c>
      <c r="F19" s="20">
        <f>IF($A19="","",COUNTIFS('제출 현황표'!$C$5:$C$304,$A19,'제출 현황표'!$K$5:$K$304,"미제출"))</f>
        <v/>
      </c>
      <c r="G19" s="21">
        <f>IF($A19="","",IF(B19=0,"",C19/B19))</f>
        <v/>
      </c>
      <c r="H19" s="20">
        <f>IF($A19="","",COUNTIFS('제출 현황표'!$C$5:$C$304,$A19,'제출 현황표'!$D$5:$D$304,"미제출"))</f>
        <v/>
      </c>
      <c r="I19" s="20">
        <f>IF($A19="","",COUNTIFS('제출 현황표'!$C$5:$C$304,$A19,'제출 현황표'!$E$5:$E$304,"미제출"))</f>
        <v/>
      </c>
    </row>
    <row r="20">
      <c r="A20" s="19">
        <f>IFERROR(INDEX('제출 현황표'!$C$5:$C$304,MATCH(17,'제출 현황표'!$M$5:$M$304,0)),"")</f>
        <v/>
      </c>
      <c r="B20" s="20">
        <f>IF($A20="","",COUNTIF('제출 현황표'!$C$5:$C$304,$A20))</f>
        <v/>
      </c>
      <c r="C20" s="20">
        <f>IF($A20="","",COUNTIFS('제출 현황표'!$C$5:$C$304,$A20,'제출 현황표'!$K$5:$K$304,"완료"))</f>
        <v/>
      </c>
      <c r="D20" s="20">
        <f>IF($A20="","",COUNTIFS('제출 현황표'!$C$5:$C$304,$A20,'제출 현황표'!$K$5:$K$304,"보완 요청"))</f>
        <v/>
      </c>
      <c r="E20" s="20">
        <f>IF($A20="","",COUNTIFS('제출 현황표'!$C$5:$C$304,$A20,'제출 현황표'!$K$5:$K$304,"제출 중"))</f>
        <v/>
      </c>
      <c r="F20" s="20">
        <f>IF($A20="","",COUNTIFS('제출 현황표'!$C$5:$C$304,$A20,'제출 현황표'!$K$5:$K$304,"미제출"))</f>
        <v/>
      </c>
      <c r="G20" s="21">
        <f>IF($A20="","",IF(B20=0,"",C20/B20))</f>
        <v/>
      </c>
      <c r="H20" s="20">
        <f>IF($A20="","",COUNTIFS('제출 현황표'!$C$5:$C$304,$A20,'제출 현황표'!$D$5:$D$304,"미제출"))</f>
        <v/>
      </c>
      <c r="I20" s="20">
        <f>IF($A20="","",COUNTIFS('제출 현황표'!$C$5:$C$304,$A20,'제출 현황표'!$E$5:$E$304,"미제출"))</f>
        <v/>
      </c>
    </row>
    <row r="21">
      <c r="A21" s="19">
        <f>IFERROR(INDEX('제출 현황표'!$C$5:$C$304,MATCH(18,'제출 현황표'!$M$5:$M$304,0)),"")</f>
        <v/>
      </c>
      <c r="B21" s="20">
        <f>IF($A21="","",COUNTIF('제출 현황표'!$C$5:$C$304,$A21))</f>
        <v/>
      </c>
      <c r="C21" s="20">
        <f>IF($A21="","",COUNTIFS('제출 현황표'!$C$5:$C$304,$A21,'제출 현황표'!$K$5:$K$304,"완료"))</f>
        <v/>
      </c>
      <c r="D21" s="20">
        <f>IF($A21="","",COUNTIFS('제출 현황표'!$C$5:$C$304,$A21,'제출 현황표'!$K$5:$K$304,"보완 요청"))</f>
        <v/>
      </c>
      <c r="E21" s="20">
        <f>IF($A21="","",COUNTIFS('제출 현황표'!$C$5:$C$304,$A21,'제출 현황표'!$K$5:$K$304,"제출 중"))</f>
        <v/>
      </c>
      <c r="F21" s="20">
        <f>IF($A21="","",COUNTIFS('제출 현황표'!$C$5:$C$304,$A21,'제출 현황표'!$K$5:$K$304,"미제출"))</f>
        <v/>
      </c>
      <c r="G21" s="21">
        <f>IF($A21="","",IF(B21=0,"",C21/B21))</f>
        <v/>
      </c>
      <c r="H21" s="20">
        <f>IF($A21="","",COUNTIFS('제출 현황표'!$C$5:$C$304,$A21,'제출 현황표'!$D$5:$D$304,"미제출"))</f>
        <v/>
      </c>
      <c r="I21" s="20">
        <f>IF($A21="","",COUNTIFS('제출 현황표'!$C$5:$C$304,$A21,'제출 현황표'!$E$5:$E$304,"미제출"))</f>
        <v/>
      </c>
    </row>
    <row r="22">
      <c r="A22" s="19">
        <f>IFERROR(INDEX('제출 현황표'!$C$5:$C$304,MATCH(19,'제출 현황표'!$M$5:$M$304,0)),"")</f>
        <v/>
      </c>
      <c r="B22" s="20">
        <f>IF($A22="","",COUNTIF('제출 현황표'!$C$5:$C$304,$A22))</f>
        <v/>
      </c>
      <c r="C22" s="20">
        <f>IF($A22="","",COUNTIFS('제출 현황표'!$C$5:$C$304,$A22,'제출 현황표'!$K$5:$K$304,"완료"))</f>
        <v/>
      </c>
      <c r="D22" s="20">
        <f>IF($A22="","",COUNTIFS('제출 현황표'!$C$5:$C$304,$A22,'제출 현황표'!$K$5:$K$304,"보완 요청"))</f>
        <v/>
      </c>
      <c r="E22" s="20">
        <f>IF($A22="","",COUNTIFS('제출 현황표'!$C$5:$C$304,$A22,'제출 현황표'!$K$5:$K$304,"제출 중"))</f>
        <v/>
      </c>
      <c r="F22" s="20">
        <f>IF($A22="","",COUNTIFS('제출 현황표'!$C$5:$C$304,$A22,'제출 현황표'!$K$5:$K$304,"미제출"))</f>
        <v/>
      </c>
      <c r="G22" s="21">
        <f>IF($A22="","",IF(B22=0,"",C22/B22))</f>
        <v/>
      </c>
      <c r="H22" s="20">
        <f>IF($A22="","",COUNTIFS('제출 현황표'!$C$5:$C$304,$A22,'제출 현황표'!$D$5:$D$304,"미제출"))</f>
        <v/>
      </c>
      <c r="I22" s="20">
        <f>IF($A22="","",COUNTIFS('제출 현황표'!$C$5:$C$304,$A22,'제출 현황표'!$E$5:$E$304,"미제출"))</f>
        <v/>
      </c>
    </row>
    <row r="23">
      <c r="A23" s="19">
        <f>IFERROR(INDEX('제출 현황표'!$C$5:$C$304,MATCH(20,'제출 현황표'!$M$5:$M$304,0)),"")</f>
        <v/>
      </c>
      <c r="B23" s="20">
        <f>IF($A23="","",COUNTIF('제출 현황표'!$C$5:$C$304,$A23))</f>
        <v/>
      </c>
      <c r="C23" s="20">
        <f>IF($A23="","",COUNTIFS('제출 현황표'!$C$5:$C$304,$A23,'제출 현황표'!$K$5:$K$304,"완료"))</f>
        <v/>
      </c>
      <c r="D23" s="20">
        <f>IF($A23="","",COUNTIFS('제출 현황표'!$C$5:$C$304,$A23,'제출 현황표'!$K$5:$K$304,"보완 요청"))</f>
        <v/>
      </c>
      <c r="E23" s="20">
        <f>IF($A23="","",COUNTIFS('제출 현황표'!$C$5:$C$304,$A23,'제출 현황표'!$K$5:$K$304,"제출 중"))</f>
        <v/>
      </c>
      <c r="F23" s="20">
        <f>IF($A23="","",COUNTIFS('제출 현황표'!$C$5:$C$304,$A23,'제출 현황표'!$K$5:$K$304,"미제출"))</f>
        <v/>
      </c>
      <c r="G23" s="21">
        <f>IF($A23="","",IF(B23=0,"",C23/B23))</f>
        <v/>
      </c>
      <c r="H23" s="20">
        <f>IF($A23="","",COUNTIFS('제출 현황표'!$C$5:$C$304,$A23,'제출 현황표'!$D$5:$D$304,"미제출"))</f>
        <v/>
      </c>
      <c r="I23" s="20">
        <f>IF($A23="","",COUNTIFS('제출 현황표'!$C$5:$C$304,$A23,'제출 현황표'!$E$5:$E$304,"미제출"))</f>
        <v/>
      </c>
    </row>
    <row r="24">
      <c r="A24" s="19">
        <f>IFERROR(INDEX('제출 현황표'!$C$5:$C$304,MATCH(21,'제출 현황표'!$M$5:$M$304,0)),"")</f>
        <v/>
      </c>
      <c r="B24" s="20">
        <f>IF($A24="","",COUNTIF('제출 현황표'!$C$5:$C$304,$A24))</f>
        <v/>
      </c>
      <c r="C24" s="20">
        <f>IF($A24="","",COUNTIFS('제출 현황표'!$C$5:$C$304,$A24,'제출 현황표'!$K$5:$K$304,"완료"))</f>
        <v/>
      </c>
      <c r="D24" s="20">
        <f>IF($A24="","",COUNTIFS('제출 현황표'!$C$5:$C$304,$A24,'제출 현황표'!$K$5:$K$304,"보완 요청"))</f>
        <v/>
      </c>
      <c r="E24" s="20">
        <f>IF($A24="","",COUNTIFS('제출 현황표'!$C$5:$C$304,$A24,'제출 현황표'!$K$5:$K$304,"제출 중"))</f>
        <v/>
      </c>
      <c r="F24" s="20">
        <f>IF($A24="","",COUNTIFS('제출 현황표'!$C$5:$C$304,$A24,'제출 현황표'!$K$5:$K$304,"미제출"))</f>
        <v/>
      </c>
      <c r="G24" s="21">
        <f>IF($A24="","",IF(B24=0,"",C24/B24))</f>
        <v/>
      </c>
      <c r="H24" s="20">
        <f>IF($A24="","",COUNTIFS('제출 현황표'!$C$5:$C$304,$A24,'제출 현황표'!$D$5:$D$304,"미제출"))</f>
        <v/>
      </c>
      <c r="I24" s="20">
        <f>IF($A24="","",COUNTIFS('제출 현황표'!$C$5:$C$304,$A24,'제출 현황표'!$E$5:$E$304,"미제출"))</f>
        <v/>
      </c>
    </row>
    <row r="25">
      <c r="A25" s="19">
        <f>IFERROR(INDEX('제출 현황표'!$C$5:$C$304,MATCH(22,'제출 현황표'!$M$5:$M$304,0)),"")</f>
        <v/>
      </c>
      <c r="B25" s="20">
        <f>IF($A25="","",COUNTIF('제출 현황표'!$C$5:$C$304,$A25))</f>
        <v/>
      </c>
      <c r="C25" s="20">
        <f>IF($A25="","",COUNTIFS('제출 현황표'!$C$5:$C$304,$A25,'제출 현황표'!$K$5:$K$304,"완료"))</f>
        <v/>
      </c>
      <c r="D25" s="20">
        <f>IF($A25="","",COUNTIFS('제출 현황표'!$C$5:$C$304,$A25,'제출 현황표'!$K$5:$K$304,"보완 요청"))</f>
        <v/>
      </c>
      <c r="E25" s="20">
        <f>IF($A25="","",COUNTIFS('제출 현황표'!$C$5:$C$304,$A25,'제출 현황표'!$K$5:$K$304,"제출 중"))</f>
        <v/>
      </c>
      <c r="F25" s="20">
        <f>IF($A25="","",COUNTIFS('제출 현황표'!$C$5:$C$304,$A25,'제출 현황표'!$K$5:$K$304,"미제출"))</f>
        <v/>
      </c>
      <c r="G25" s="21">
        <f>IF($A25="","",IF(B25=0,"",C25/B25))</f>
        <v/>
      </c>
      <c r="H25" s="20">
        <f>IF($A25="","",COUNTIFS('제출 현황표'!$C$5:$C$304,$A25,'제출 현황표'!$D$5:$D$304,"미제출"))</f>
        <v/>
      </c>
      <c r="I25" s="20">
        <f>IF($A25="","",COUNTIFS('제출 현황표'!$C$5:$C$304,$A25,'제출 현황표'!$E$5:$E$304,"미제출"))</f>
        <v/>
      </c>
    </row>
    <row r="26">
      <c r="A26" s="19">
        <f>IFERROR(INDEX('제출 현황표'!$C$5:$C$304,MATCH(23,'제출 현황표'!$M$5:$M$304,0)),"")</f>
        <v/>
      </c>
      <c r="B26" s="20">
        <f>IF($A26="","",COUNTIF('제출 현황표'!$C$5:$C$304,$A26))</f>
        <v/>
      </c>
      <c r="C26" s="20">
        <f>IF($A26="","",COUNTIFS('제출 현황표'!$C$5:$C$304,$A26,'제출 현황표'!$K$5:$K$304,"완료"))</f>
        <v/>
      </c>
      <c r="D26" s="20">
        <f>IF($A26="","",COUNTIFS('제출 현황표'!$C$5:$C$304,$A26,'제출 현황표'!$K$5:$K$304,"보완 요청"))</f>
        <v/>
      </c>
      <c r="E26" s="20">
        <f>IF($A26="","",COUNTIFS('제출 현황표'!$C$5:$C$304,$A26,'제출 현황표'!$K$5:$K$304,"제출 중"))</f>
        <v/>
      </c>
      <c r="F26" s="20">
        <f>IF($A26="","",COUNTIFS('제출 현황표'!$C$5:$C$304,$A26,'제출 현황표'!$K$5:$K$304,"미제출"))</f>
        <v/>
      </c>
      <c r="G26" s="21">
        <f>IF($A26="","",IF(B26=0,"",C26/B26))</f>
        <v/>
      </c>
      <c r="H26" s="20">
        <f>IF($A26="","",COUNTIFS('제출 현황표'!$C$5:$C$304,$A26,'제출 현황표'!$D$5:$D$304,"미제출"))</f>
        <v/>
      </c>
      <c r="I26" s="20">
        <f>IF($A26="","",COUNTIFS('제출 현황표'!$C$5:$C$304,$A26,'제출 현황표'!$E$5:$E$304,"미제출"))</f>
        <v/>
      </c>
    </row>
    <row r="27">
      <c r="A27" s="19">
        <f>IFERROR(INDEX('제출 현황표'!$C$5:$C$304,MATCH(24,'제출 현황표'!$M$5:$M$304,0)),"")</f>
        <v/>
      </c>
      <c r="B27" s="20">
        <f>IF($A27="","",COUNTIF('제출 현황표'!$C$5:$C$304,$A27))</f>
        <v/>
      </c>
      <c r="C27" s="20">
        <f>IF($A27="","",COUNTIFS('제출 현황표'!$C$5:$C$304,$A27,'제출 현황표'!$K$5:$K$304,"완료"))</f>
        <v/>
      </c>
      <c r="D27" s="20">
        <f>IF($A27="","",COUNTIFS('제출 현황표'!$C$5:$C$304,$A27,'제출 현황표'!$K$5:$K$304,"보완 요청"))</f>
        <v/>
      </c>
      <c r="E27" s="20">
        <f>IF($A27="","",COUNTIFS('제출 현황표'!$C$5:$C$304,$A27,'제출 현황표'!$K$5:$K$304,"제출 중"))</f>
        <v/>
      </c>
      <c r="F27" s="20">
        <f>IF($A27="","",COUNTIFS('제출 현황표'!$C$5:$C$304,$A27,'제출 현황표'!$K$5:$K$304,"미제출"))</f>
        <v/>
      </c>
      <c r="G27" s="21">
        <f>IF($A27="","",IF(B27=0,"",C27/B27))</f>
        <v/>
      </c>
      <c r="H27" s="20">
        <f>IF($A27="","",COUNTIFS('제출 현황표'!$C$5:$C$304,$A27,'제출 현황표'!$D$5:$D$304,"미제출"))</f>
        <v/>
      </c>
      <c r="I27" s="20">
        <f>IF($A27="","",COUNTIFS('제출 현황표'!$C$5:$C$304,$A27,'제출 현황표'!$E$5:$E$304,"미제출"))</f>
        <v/>
      </c>
    </row>
    <row r="28">
      <c r="A28" s="19">
        <f>IFERROR(INDEX('제출 현황표'!$C$5:$C$304,MATCH(25,'제출 현황표'!$M$5:$M$304,0)),"")</f>
        <v/>
      </c>
      <c r="B28" s="20">
        <f>IF($A28="","",COUNTIF('제출 현황표'!$C$5:$C$304,$A28))</f>
        <v/>
      </c>
      <c r="C28" s="20">
        <f>IF($A28="","",COUNTIFS('제출 현황표'!$C$5:$C$304,$A28,'제출 현황표'!$K$5:$K$304,"완료"))</f>
        <v/>
      </c>
      <c r="D28" s="20">
        <f>IF($A28="","",COUNTIFS('제출 현황표'!$C$5:$C$304,$A28,'제출 현황표'!$K$5:$K$304,"보완 요청"))</f>
        <v/>
      </c>
      <c r="E28" s="20">
        <f>IF($A28="","",COUNTIFS('제출 현황표'!$C$5:$C$304,$A28,'제출 현황표'!$K$5:$K$304,"제출 중"))</f>
        <v/>
      </c>
      <c r="F28" s="20">
        <f>IF($A28="","",COUNTIFS('제출 현황표'!$C$5:$C$304,$A28,'제출 현황표'!$K$5:$K$304,"미제출"))</f>
        <v/>
      </c>
      <c r="G28" s="21">
        <f>IF($A28="","",IF(B28=0,"",C28/B28))</f>
        <v/>
      </c>
      <c r="H28" s="20">
        <f>IF($A28="","",COUNTIFS('제출 현황표'!$C$5:$C$304,$A28,'제출 현황표'!$D$5:$D$304,"미제출"))</f>
        <v/>
      </c>
      <c r="I28" s="20">
        <f>IF($A28="","",COUNTIFS('제출 현황표'!$C$5:$C$304,$A28,'제출 현황표'!$E$5:$E$304,"미제출"))</f>
        <v/>
      </c>
    </row>
    <row r="29">
      <c r="A29" s="19">
        <f>IFERROR(INDEX('제출 현황표'!$C$5:$C$304,MATCH(26,'제출 현황표'!$M$5:$M$304,0)),"")</f>
        <v/>
      </c>
      <c r="B29" s="20">
        <f>IF($A29="","",COUNTIF('제출 현황표'!$C$5:$C$304,$A29))</f>
        <v/>
      </c>
      <c r="C29" s="20">
        <f>IF($A29="","",COUNTIFS('제출 현황표'!$C$5:$C$304,$A29,'제출 현황표'!$K$5:$K$304,"완료"))</f>
        <v/>
      </c>
      <c r="D29" s="20">
        <f>IF($A29="","",COUNTIFS('제출 현황표'!$C$5:$C$304,$A29,'제출 현황표'!$K$5:$K$304,"보완 요청"))</f>
        <v/>
      </c>
      <c r="E29" s="20">
        <f>IF($A29="","",COUNTIFS('제출 현황표'!$C$5:$C$304,$A29,'제출 현황표'!$K$5:$K$304,"제출 중"))</f>
        <v/>
      </c>
      <c r="F29" s="20">
        <f>IF($A29="","",COUNTIFS('제출 현황표'!$C$5:$C$304,$A29,'제출 현황표'!$K$5:$K$304,"미제출"))</f>
        <v/>
      </c>
      <c r="G29" s="21">
        <f>IF($A29="","",IF(B29=0,"",C29/B29))</f>
        <v/>
      </c>
      <c r="H29" s="20">
        <f>IF($A29="","",COUNTIFS('제출 현황표'!$C$5:$C$304,$A29,'제출 현황표'!$D$5:$D$304,"미제출"))</f>
        <v/>
      </c>
      <c r="I29" s="20">
        <f>IF($A29="","",COUNTIFS('제출 현황표'!$C$5:$C$304,$A29,'제출 현황표'!$E$5:$E$304,"미제출"))</f>
        <v/>
      </c>
    </row>
    <row r="30">
      <c r="A30" s="19">
        <f>IFERROR(INDEX('제출 현황표'!$C$5:$C$304,MATCH(27,'제출 현황표'!$M$5:$M$304,0)),"")</f>
        <v/>
      </c>
      <c r="B30" s="20">
        <f>IF($A30="","",COUNTIF('제출 현황표'!$C$5:$C$304,$A30))</f>
        <v/>
      </c>
      <c r="C30" s="20">
        <f>IF($A30="","",COUNTIFS('제출 현황표'!$C$5:$C$304,$A30,'제출 현황표'!$K$5:$K$304,"완료"))</f>
        <v/>
      </c>
      <c r="D30" s="20">
        <f>IF($A30="","",COUNTIFS('제출 현황표'!$C$5:$C$304,$A30,'제출 현황표'!$K$5:$K$304,"보완 요청"))</f>
        <v/>
      </c>
      <c r="E30" s="20">
        <f>IF($A30="","",COUNTIFS('제출 현황표'!$C$5:$C$304,$A30,'제출 현황표'!$K$5:$K$304,"제출 중"))</f>
        <v/>
      </c>
      <c r="F30" s="20">
        <f>IF($A30="","",COUNTIFS('제출 현황표'!$C$5:$C$304,$A30,'제출 현황표'!$K$5:$K$304,"미제출"))</f>
        <v/>
      </c>
      <c r="G30" s="21">
        <f>IF($A30="","",IF(B30=0,"",C30/B30))</f>
        <v/>
      </c>
      <c r="H30" s="20">
        <f>IF($A30="","",COUNTIFS('제출 현황표'!$C$5:$C$304,$A30,'제출 현황표'!$D$5:$D$304,"미제출"))</f>
        <v/>
      </c>
      <c r="I30" s="20">
        <f>IF($A30="","",COUNTIFS('제출 현황표'!$C$5:$C$304,$A30,'제출 현황표'!$E$5:$E$304,"미제출"))</f>
        <v/>
      </c>
    </row>
    <row r="31">
      <c r="A31" s="19">
        <f>IFERROR(INDEX('제출 현황표'!$C$5:$C$304,MATCH(28,'제출 현황표'!$M$5:$M$304,0)),"")</f>
        <v/>
      </c>
      <c r="B31" s="20">
        <f>IF($A31="","",COUNTIF('제출 현황표'!$C$5:$C$304,$A31))</f>
        <v/>
      </c>
      <c r="C31" s="20">
        <f>IF($A31="","",COUNTIFS('제출 현황표'!$C$5:$C$304,$A31,'제출 현황표'!$K$5:$K$304,"완료"))</f>
        <v/>
      </c>
      <c r="D31" s="20">
        <f>IF($A31="","",COUNTIFS('제출 현황표'!$C$5:$C$304,$A31,'제출 현황표'!$K$5:$K$304,"보완 요청"))</f>
        <v/>
      </c>
      <c r="E31" s="20">
        <f>IF($A31="","",COUNTIFS('제출 현황표'!$C$5:$C$304,$A31,'제출 현황표'!$K$5:$K$304,"제출 중"))</f>
        <v/>
      </c>
      <c r="F31" s="20">
        <f>IF($A31="","",COUNTIFS('제출 현황표'!$C$5:$C$304,$A31,'제출 현황표'!$K$5:$K$304,"미제출"))</f>
        <v/>
      </c>
      <c r="G31" s="21">
        <f>IF($A31="","",IF(B31=0,"",C31/B31))</f>
        <v/>
      </c>
      <c r="H31" s="20">
        <f>IF($A31="","",COUNTIFS('제출 현황표'!$C$5:$C$304,$A31,'제출 현황표'!$D$5:$D$304,"미제출"))</f>
        <v/>
      </c>
      <c r="I31" s="20">
        <f>IF($A31="","",COUNTIFS('제출 현황표'!$C$5:$C$304,$A31,'제출 현황표'!$E$5:$E$304,"미제출"))</f>
        <v/>
      </c>
    </row>
    <row r="32">
      <c r="A32" s="19">
        <f>IFERROR(INDEX('제출 현황표'!$C$5:$C$304,MATCH(29,'제출 현황표'!$M$5:$M$304,0)),"")</f>
        <v/>
      </c>
      <c r="B32" s="20">
        <f>IF($A32="","",COUNTIF('제출 현황표'!$C$5:$C$304,$A32))</f>
        <v/>
      </c>
      <c r="C32" s="20">
        <f>IF($A32="","",COUNTIFS('제출 현황표'!$C$5:$C$304,$A32,'제출 현황표'!$K$5:$K$304,"완료"))</f>
        <v/>
      </c>
      <c r="D32" s="20">
        <f>IF($A32="","",COUNTIFS('제출 현황표'!$C$5:$C$304,$A32,'제출 현황표'!$K$5:$K$304,"보완 요청"))</f>
        <v/>
      </c>
      <c r="E32" s="20">
        <f>IF($A32="","",COUNTIFS('제출 현황표'!$C$5:$C$304,$A32,'제출 현황표'!$K$5:$K$304,"제출 중"))</f>
        <v/>
      </c>
      <c r="F32" s="20">
        <f>IF($A32="","",COUNTIFS('제출 현황표'!$C$5:$C$304,$A32,'제출 현황표'!$K$5:$K$304,"미제출"))</f>
        <v/>
      </c>
      <c r="G32" s="21">
        <f>IF($A32="","",IF(B32=0,"",C32/B32))</f>
        <v/>
      </c>
      <c r="H32" s="20">
        <f>IF($A32="","",COUNTIFS('제출 현황표'!$C$5:$C$304,$A32,'제출 현황표'!$D$5:$D$304,"미제출"))</f>
        <v/>
      </c>
      <c r="I32" s="20">
        <f>IF($A32="","",COUNTIFS('제출 현황표'!$C$5:$C$304,$A32,'제출 현황표'!$E$5:$E$304,"미제출"))</f>
        <v/>
      </c>
    </row>
    <row r="33">
      <c r="A33" s="19">
        <f>IFERROR(INDEX('제출 현황표'!$C$5:$C$304,MATCH(30,'제출 현황표'!$M$5:$M$304,0)),"")</f>
        <v/>
      </c>
      <c r="B33" s="20">
        <f>IF($A33="","",COUNTIF('제출 현황표'!$C$5:$C$304,$A33))</f>
        <v/>
      </c>
      <c r="C33" s="20">
        <f>IF($A33="","",COUNTIFS('제출 현황표'!$C$5:$C$304,$A33,'제출 현황표'!$K$5:$K$304,"완료"))</f>
        <v/>
      </c>
      <c r="D33" s="20">
        <f>IF($A33="","",COUNTIFS('제출 현황표'!$C$5:$C$304,$A33,'제출 현황표'!$K$5:$K$304,"보완 요청"))</f>
        <v/>
      </c>
      <c r="E33" s="20">
        <f>IF($A33="","",COUNTIFS('제출 현황표'!$C$5:$C$304,$A33,'제출 현황표'!$K$5:$K$304,"제출 중"))</f>
        <v/>
      </c>
      <c r="F33" s="20">
        <f>IF($A33="","",COUNTIFS('제출 현황표'!$C$5:$C$304,$A33,'제출 현황표'!$K$5:$K$304,"미제출"))</f>
        <v/>
      </c>
      <c r="G33" s="21">
        <f>IF($A33="","",IF(B33=0,"",C33/B33))</f>
        <v/>
      </c>
      <c r="H33" s="20">
        <f>IF($A33="","",COUNTIFS('제출 현황표'!$C$5:$C$304,$A33,'제출 현황표'!$D$5:$D$304,"미제출"))</f>
        <v/>
      </c>
      <c r="I33" s="20">
        <f>IF($A33="","",COUNTIFS('제출 현황표'!$C$5:$C$304,$A33,'제출 현황표'!$E$5:$E$304,"미제출"))</f>
        <v/>
      </c>
    </row>
    <row r="34">
      <c r="A34" s="9" t="inlineStr">
        <is>
          <t>합계</t>
        </is>
      </c>
      <c r="B34" s="22">
        <f>SUM(B4:B33)</f>
        <v/>
      </c>
      <c r="C34" s="22">
        <f>SUM(C4:C33)</f>
        <v/>
      </c>
      <c r="D34" s="22">
        <f>SUM(D4:D33)</f>
        <v/>
      </c>
      <c r="E34" s="22">
        <f>SUM(E4:E33)</f>
        <v/>
      </c>
      <c r="F34" s="22">
        <f>SUM(F4:F33)</f>
        <v/>
      </c>
      <c r="G34" s="23">
        <f>IF(N(B34)=0,"",C34/B34)</f>
        <v/>
      </c>
      <c r="H34" s="22">
        <f>SUM(H4:H33)</f>
        <v/>
      </c>
      <c r="I34" s="22">
        <f>SUM(I4:I33)</f>
        <v/>
      </c>
    </row>
  </sheetData>
  <mergeCells count="2">
    <mergeCell ref="A1:I1"/>
    <mergeCell ref="A2:I2"/>
  </mergeCells>
  <conditionalFormatting sqref="F4:F33">
    <cfRule type="expression" priority="1" dxfId="2">
      <formula>N(F4)&gt;0</formula>
    </cfRule>
  </conditionalFormatting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4" customHeight="1">
      <c r="B2" s="24" t="inlineStr">
        <is>
          <t>연말정산 서류 제출 현황표 사용법</t>
        </is>
      </c>
    </row>
    <row r="3" ht="10" customHeight="1">
      <c r="B3" s="25" t="n"/>
    </row>
    <row r="4" ht="24" customHeight="1">
      <c r="B4" s="26" t="inlineStr">
        <is>
          <t>주민등록번호는 이 파일에 적지 마세요.</t>
        </is>
      </c>
    </row>
    <row r="5" ht="40" customHeight="1">
      <c r="B5" s="27" t="inlineStr">
        <is>
          <t>이 표는 누가 무엇을 냈는지만 확인하는 표입니다. 증빙에 적힌 금액, 의료비 내역, 장애 여부 같은 내용은 옮겨 적지 않습니다. 증빙 원본은 급여 담당자만 열 수 있는 곳에 따로 보관하세요.</t>
        </is>
      </c>
    </row>
    <row r="6" ht="10" customHeight="1">
      <c r="B6" s="25" t="n"/>
    </row>
    <row r="7" ht="24" customHeight="1">
      <c r="B7" s="27" t="inlineStr">
        <is>
          <t>1. '제출 현황표' 위쪽에 회사가 정한 제출 마감일(B2)을 적습니다.</t>
        </is>
      </c>
    </row>
    <row r="8" ht="24" customHeight="1">
      <c r="B8" s="27" t="inlineStr">
        <is>
          <t>2. 직원마다 한 줄: 사번·성명·부서를 적습니다.</t>
        </is>
      </c>
    </row>
    <row r="9" ht="40" customHeight="1">
      <c r="B9" s="27" t="inlineStr">
        <is>
          <t>3. 서류를 받을 때마다 소득·세액공제신고서, 간소화 PDF, 추가 종이 증빙 칸에서 제출·미제출·해당없음을 고르고, 추가 증빙 건수와 종류(예: 안경 영수증, 월세 이체내역)만 적습니다.</t>
        </is>
      </c>
    </row>
    <row r="10" ht="40" customHeight="1">
      <c r="B10" s="27" t="inlineStr">
        <is>
          <t>4. 빠진 서류를 다시 요청하면 보완 요청일을, 다 모이면 완료일을 적습니다. 상태(완료·보완 요청·제출 중·미제출)는 자동입니다.</t>
        </is>
      </c>
    </row>
    <row r="11" ht="40" customHeight="1">
      <c r="B11" s="27" t="inlineStr">
        <is>
          <t>5. 맨 위에 전체·완료·미완료 인원과 제출률, 3행에 항목별 미제출 인원이 나옵니다. 마감일이 지난 미완료자는 빨간색으로 표시됩니다.</t>
        </is>
      </c>
    </row>
    <row r="12" ht="24" customHeight="1">
      <c r="B12" s="27" t="inlineStr">
        <is>
          <t>6. '부서별 집계'에서 부서마다 제출률과 미제출 인원을 보고 부서별로 독촉합니다.</t>
        </is>
      </c>
    </row>
    <row r="13" ht="10" customHeight="1">
      <c r="B13" s="25" t="n"/>
    </row>
    <row r="14" ht="40" customHeight="1">
      <c r="B14" s="28" t="inlineStr">
        <is>
          <t>회사는 다음 연도 2월분 근로소득을 지급할 때 연말정산을 하고, 근로소득 지급명세서는 3월 10일까지 냅니다(소득세법 제137조①, 제164조①). 2026년에는 간소화 서비스가 1월 15일에 열렸습니다. 2027년 일정은 국세청 발표를 확인하세요.</t>
        </is>
      </c>
    </row>
    <row r="15" ht="24" customHeight="1">
      <c r="B15" s="28" t="inlineStr">
        <is>
          <t>이 표는 공제 여부나 세액을 판단하지 않습니다. 공제 요건과 세액은 세무사와 확인하세요.</t>
        </is>
      </c>
    </row>
    <row r="16" ht="10" customHeight="1">
      <c r="B16" s="25" t="n"/>
    </row>
    <row r="17" ht="24" customHeight="1">
      <c r="B17" s="26" t="inlineStr">
        <is>
          <t>접수표로 현황만 정리하고 싶다면</t>
        </is>
      </c>
    </row>
    <row r="18" ht="40" customHeight="1">
      <c r="B18" s="27" t="inlineStr">
        <is>
          <t>증빙 원본은 AiutoForm에 올리지 않는 편이 안전합니다. 담당자가 서류를 받을 때 적는 접수표(사번·성명·제출 항목·건수·접수일)만 올리면 현황 시트에 한 줄씩 쌓을 수 있습니다.</t>
        </is>
      </c>
    </row>
    <row r="19" ht="40" customHeight="1">
      <c r="B19" s="29" t="inlineStr">
        <is>
          <t>연말정산 서류 제출 현황표 가이드: https://aiutoform.co.kr/guide/year-end-tax-docs-tracker</t>
        </is>
      </c>
    </row>
    <row r="20" ht="24" customHeight="1">
      <c r="B20" s="29" t="inlineStr">
        <is>
          <t>가입 없이 데모로 확인: https://aiutoform.co.kr/demo</t>
        </is>
      </c>
    </row>
    <row r="21" ht="10" customHeight="1">
      <c r="B21" s="25" t="n"/>
    </row>
    <row r="22" ht="40" customHeight="1">
      <c r="B22" s="28" t="inlineStr">
        <is>
          <t>AiutoForm은 서류를 시트에 기록할 뿐 신고·세액 계산·적격 여부 판단을 하지 않습니다. 이 양식의 '확인 필요' 표시도 판단이 아니라 다시 볼 곳을 알려 주는 표시입니다.</t>
        </is>
      </c>
    </row>
    <row r="23" ht="24" customHeight="1">
      <c r="B23" s="28" t="inlineStr">
        <is>
          <t>종이 원본은 법정 기간 동안 그대로 보관하세요. 이 파일은 찾기·집계·대조용입니다.</t>
        </is>
      </c>
    </row>
  </sheetData>
  <hyperlinks>
    <hyperlink xmlns:r="http://schemas.openxmlformats.org/officeDocument/2006/relationships" ref="B19" r:id="rId1"/>
    <hyperlink xmlns:r="http://schemas.openxmlformats.org/officeDocument/2006/relationships" ref="B20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연말정산 서류 제출 현황표 엑셀 양식</dc:title>
  <dcterms:created xsi:type="dcterms:W3CDTF">2026-10-12T08:02:20Z</dcterms:created>
  <dcterms:modified xsi:type="dcterms:W3CDTF">2026-10-12T08:02:22Z</dcterms:modified>
</cp:coreProperties>
</file>