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연차관리대장" sheetId="1" state="visible" r:id="rId1"/>
    <sheet name="연차 사용 기록" sheetId="2" state="visible" r:id="rId2"/>
    <sheet name="사용법" sheetId="3" state="visible" r:id="rId3"/>
  </sheets>
  <definedNames>
    <definedName name="_xlnm._FilterDatabase" localSheetId="0" hidden="1">'연차관리대장'!$A$4:$Z$204</definedName>
    <definedName name="_xlnm.Print_Titles" localSheetId="0">'연차관리대장'!$4:$4</definedName>
    <definedName name="_xlnm._FilterDatabase" localSheetId="1" hidden="1">'연차 사용 기록'!$A$3:$M$1503</definedName>
    <definedName name="_xlnm.Print_Titles" localSheetId="1">'연차 사용 기록'!$3:$3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General;-General;"/>
    <numFmt numFmtId="166" formatCode="0&quot;명&quot;"/>
    <numFmt numFmtId="167" formatCode="General&quot;일&quot;"/>
  </numFmts>
  <fonts count="11">
    <font>
      <name val="Calibri"/>
      <family val="2"/>
      <color theme="1"/>
      <sz val="11"/>
      <scheme val="minor"/>
    </font>
    <font>
      <name val="맑은 고딕"/>
      <b val="1"/>
      <color rgb="00111827"/>
      <sz val="10"/>
    </font>
    <font>
      <name val="맑은 고딕"/>
      <color rgb="00111827"/>
      <sz val="10"/>
    </font>
    <font>
      <name val="맑은 고딕"/>
      <b val="1"/>
      <color rgb="00111827"/>
      <sz val="16"/>
    </font>
    <font>
      <name val="맑은 고딕"/>
      <b val="1"/>
      <color rgb="00111827"/>
      <sz val="9"/>
    </font>
    <font>
      <name val="맑은 고딕"/>
      <b val="1"/>
      <color rgb="00111827"/>
      <sz val="12"/>
    </font>
    <font>
      <name val="맑은 고딕"/>
      <color rgb="006B7280"/>
      <sz val="9"/>
    </font>
    <font>
      <name val="맑은 고딕"/>
      <b val="1"/>
      <color rgb="00111827"/>
      <sz val="14"/>
    </font>
    <font>
      <name val="맑은 고딕"/>
      <color rgb="00111827"/>
      <sz val="11"/>
    </font>
    <font>
      <name val="맑은 고딕"/>
      <color rgb="006B7280"/>
      <sz val="10"/>
    </font>
    <font>
      <name val="맑은 고딕"/>
      <color rgb="002457D6"/>
      <sz val="11"/>
    </font>
  </fonts>
  <fills count="5">
    <fill>
      <patternFill/>
    </fill>
    <fill>
      <patternFill patternType="gray125"/>
    </fill>
    <fill>
      <patternFill patternType="solid">
        <fgColor rgb="00EEF2FB"/>
      </patternFill>
    </fill>
    <fill>
      <patternFill patternType="solid">
        <fgColor rgb="00F3F5F9"/>
      </patternFill>
    </fill>
    <fill>
      <patternFill patternType="solid">
        <fgColor rgb="00F5F7FB"/>
      </patternFill>
    </fill>
  </fills>
  <borders count="3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/>
  </borders>
  <cellStyleXfs count="1">
    <xf numFmtId="0" fontId="0" fillId="0" borderId="0"/>
  </cellStyleXfs>
  <cellXfs count="23">
    <xf numFmtId="0" fontId="0" fillId="0" borderId="0" pivotButton="0" quotePrefix="0" xfId="0"/>
    <xf numFmtId="0" fontId="3" fillId="0" borderId="2" applyAlignment="1" pivotButton="0" quotePrefix="0" xfId="0">
      <alignment horizontal="left" vertical="center" wrapText="1"/>
    </xf>
    <xf numFmtId="0" fontId="0" fillId="0" borderId="2" pivotButton="0" quotePrefix="0" xfId="0"/>
    <xf numFmtId="0" fontId="4" fillId="4" borderId="1" applyAlignment="1" pivotButton="0" quotePrefix="0" xfId="0">
      <alignment horizontal="center" vertical="center" wrapText="1"/>
    </xf>
    <xf numFmtId="166" fontId="5" fillId="0" borderId="1" applyAlignment="1" pivotButton="0" quotePrefix="0" xfId="0">
      <alignment horizontal="center" vertical="center" wrapText="1"/>
    </xf>
    <xf numFmtId="167" fontId="5" fillId="0" borderId="1" applyAlignment="1" pivotButton="0" quotePrefix="0" xfId="0">
      <alignment horizontal="center" vertical="center" wrapText="1"/>
    </xf>
    <xf numFmtId="0" fontId="6" fillId="0" borderId="2" applyAlignment="1" pivotButton="0" quotePrefix="0" xfId="0">
      <alignment horizontal="left" vertical="center" wrapText="1"/>
    </xf>
    <xf numFmtId="164" fontId="2" fillId="0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9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  <xf numFmtId="165" fontId="2" fillId="0" borderId="1" applyAlignment="1" pivotButton="0" quotePrefix="0" xfId="0">
      <alignment horizontal="center" vertical="center" wrapText="1"/>
    </xf>
    <xf numFmtId="0" fontId="7" fillId="0" borderId="2" applyAlignment="1" pivotButton="0" quotePrefix="0" xfId="0">
      <alignment horizontal="left" vertical="center" wrapText="1"/>
    </xf>
    <xf numFmtId="0" fontId="7" fillId="0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9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10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2">
    <dxf>
      <font>
        <name val="맑은 고딕"/>
        <b val="1"/>
        <color rgb="00B42318"/>
      </font>
      <fill>
        <patternFill patternType="solid">
          <fgColor rgb="00FDE8E8"/>
          <bgColor rgb="00FDE8E8"/>
        </patternFill>
      </fill>
    </dxf>
    <dxf>
      <font>
        <name val="맑은 고딕"/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aiutoform.co.kr/guide/annual-leave-ledger" TargetMode="External" Id="rId1" /><Relationship Type="http://schemas.openxmlformats.org/officeDocument/2006/relationships/hyperlink" Target="https://aiutoform.co.kr/demo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Z204"/>
  <sheetViews>
    <sheetView workbookViewId="0">
      <pane xSplit="2" ySplit="4" topLeftCell="C5" activePane="bottomRight" state="frozen"/>
      <selection pane="topRight"/>
      <selection pane="bottomLeft"/>
      <selection pane="bottom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0" customWidth="1" min="2" max="2"/>
    <col width="11" customWidth="1" min="3" max="3"/>
    <col width="12" customWidth="1" min="4" max="4"/>
    <col width="9" customWidth="1" min="5" max="5"/>
    <col width="9" customWidth="1" min="6" max="6"/>
    <col width="9" customWidth="1" min="7" max="7"/>
    <col width="9" customWidth="1" min="8" max="8"/>
    <col width="8" customWidth="1" min="9" max="9"/>
    <col width="12" customWidth="1" min="10" max="10"/>
    <col width="12" customWidth="1" min="11" max="11"/>
    <col width="11" customWidth="1" min="12" max="12"/>
    <col width="12" customWidth="1" min="13" max="13"/>
    <col width="16" customWidth="1" min="14" max="14"/>
    <col width="6" customWidth="1" min="15" max="15"/>
    <col width="6" customWidth="1" min="16" max="16"/>
    <col width="6" customWidth="1" min="17" max="17"/>
    <col width="6" customWidth="1" min="18" max="18"/>
    <col width="6" customWidth="1" min="19" max="19"/>
    <col width="6" customWidth="1" min="20" max="20"/>
    <col width="6" customWidth="1" min="21" max="21"/>
    <col width="6" customWidth="1" min="22" max="22"/>
    <col width="6" customWidth="1" min="23" max="23"/>
    <col width="6" customWidth="1" min="24" max="24"/>
    <col width="6" customWidth="1" min="25" max="25"/>
    <col width="6" customWidth="1" min="26" max="26"/>
  </cols>
  <sheetData>
    <row r="1" ht="30" customHeight="1">
      <c r="A1" s="1" t="inlineStr">
        <is>
          <t>연차관리대장</t>
        </is>
      </c>
      <c r="B1" s="2" t="n"/>
      <c r="C1" s="2" t="n"/>
      <c r="D1" s="2" t="n"/>
      <c r="E1" s="2" t="n"/>
      <c r="F1" s="2" t="n"/>
      <c r="G1" s="3" t="inlineStr">
        <is>
          <t>인원</t>
        </is>
      </c>
      <c r="H1" s="4">
        <f>COUNTA(A5:A204)</f>
        <v/>
      </c>
      <c r="I1" s="3" t="inlineStr">
        <is>
          <t>잔여 합계</t>
        </is>
      </c>
      <c r="J1" s="5">
        <f>SUM(H5:H204)</f>
        <v/>
      </c>
      <c r="K1" s="6" t="inlineStr">
        <is>
          <t>발생 연차는 회사 기준대로 직접 적습니다. 사용 합계·잔여·월별 사용은 '연차 사용 기록'에서 자동으로 더합니다(반차 0.5).</t>
        </is>
      </c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</row>
    <row r="2" ht="24" customHeight="1">
      <c r="A2" s="3" t="inlineStr">
        <is>
          <t>대상 기간</t>
        </is>
      </c>
      <c r="B2" s="7" t="n"/>
      <c r="C2" s="8" t="inlineStr">
        <is>
          <t>~</t>
        </is>
      </c>
      <c r="D2" s="7" t="n"/>
      <c r="E2" s="6" t="inlineStr">
        <is>
          <t>← 회계연도 기준이면 2026-01-01 ~ 2026-12-31처럼 적습니다. 이 기간 안의 사용일만 더하고, 기간이 끝나면 잔여가 '미사용 일수'로 표시됩니다.</t>
        </is>
      </c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2" t="n"/>
    </row>
    <row r="3">
      <c r="A3" s="9" t="inlineStr">
        <is>
          <t>합계</t>
        </is>
      </c>
      <c r="B3" s="9">
        <f>SUBTOTAL(103,B5:B204)&amp;"명"</f>
        <v/>
      </c>
      <c r="C3" s="10" t="n"/>
      <c r="D3" s="10" t="n"/>
      <c r="E3" s="9">
        <f>SUBTOTAL(109,E5:E204)</f>
        <v/>
      </c>
      <c r="F3" s="9">
        <f>SUBTOTAL(109,F5:F204)</f>
        <v/>
      </c>
      <c r="G3" s="9">
        <f>SUBTOTAL(109,G5:G204)</f>
        <v/>
      </c>
      <c r="H3" s="9">
        <f>SUBTOTAL(109,H5:H204)</f>
        <v/>
      </c>
      <c r="I3" s="10" t="n"/>
      <c r="J3" s="10" t="n"/>
      <c r="K3" s="10" t="n"/>
      <c r="L3" s="9">
        <f>SUBTOTAL(109,L5:L204)</f>
        <v/>
      </c>
      <c r="M3" s="10" t="n"/>
      <c r="N3" s="10" t="n"/>
      <c r="O3" s="9">
        <f>SUBTOTAL(109,O5:O204)</f>
        <v/>
      </c>
      <c r="P3" s="9">
        <f>SUBTOTAL(109,P5:P204)</f>
        <v/>
      </c>
      <c r="Q3" s="9">
        <f>SUBTOTAL(109,Q5:Q204)</f>
        <v/>
      </c>
      <c r="R3" s="9">
        <f>SUBTOTAL(109,R5:R204)</f>
        <v/>
      </c>
      <c r="S3" s="9">
        <f>SUBTOTAL(109,S5:S204)</f>
        <v/>
      </c>
      <c r="T3" s="9">
        <f>SUBTOTAL(109,T5:T204)</f>
        <v/>
      </c>
      <c r="U3" s="9">
        <f>SUBTOTAL(109,U5:U204)</f>
        <v/>
      </c>
      <c r="V3" s="9">
        <f>SUBTOTAL(109,V5:V204)</f>
        <v/>
      </c>
      <c r="W3" s="9">
        <f>SUBTOTAL(109,W5:W204)</f>
        <v/>
      </c>
      <c r="X3" s="9">
        <f>SUBTOTAL(109,X5:X204)</f>
        <v/>
      </c>
      <c r="Y3" s="9">
        <f>SUBTOTAL(109,Y5:Y204)</f>
        <v/>
      </c>
      <c r="Z3" s="9">
        <f>SUBTOTAL(109,Z5:Z204)</f>
        <v/>
      </c>
    </row>
    <row r="4" ht="46" customHeight="1">
      <c r="A4" s="11" t="inlineStr">
        <is>
          <t>사번</t>
        </is>
      </c>
      <c r="B4" s="11" t="inlineStr">
        <is>
          <t>성명</t>
        </is>
      </c>
      <c r="C4" s="11" t="inlineStr">
        <is>
          <t>부서</t>
        </is>
      </c>
      <c r="D4" s="11" t="inlineStr">
        <is>
          <t>입사일</t>
        </is>
      </c>
      <c r="E4" s="11" t="inlineStr">
        <is>
          <t>발생 연차(일)</t>
        </is>
      </c>
      <c r="F4" s="11" t="inlineStr">
        <is>
          <t>조정·이월(일)</t>
        </is>
      </c>
      <c r="G4" s="9" t="inlineStr">
        <is>
          <t>사용 합계(자동)</t>
        </is>
      </c>
      <c r="H4" s="9" t="inlineStr">
        <is>
          <t>잔여(자동)</t>
        </is>
      </c>
      <c r="I4" s="9" t="inlineStr">
        <is>
          <t>사용률(자동)</t>
        </is>
      </c>
      <c r="J4" s="11" t="inlineStr">
        <is>
          <t>촉진 1차 통보일</t>
        </is>
      </c>
      <c r="K4" s="11" t="inlineStr">
        <is>
          <t>촉진 2차 지정 통보일</t>
        </is>
      </c>
      <c r="L4" s="9" t="inlineStr">
        <is>
          <t>미사용 일수(기간 끝난 뒤, 자동)</t>
        </is>
      </c>
      <c r="M4" s="11" t="inlineStr">
        <is>
          <t>수당 지급 여부</t>
        </is>
      </c>
      <c r="N4" s="11" t="inlineStr">
        <is>
          <t>비고</t>
        </is>
      </c>
      <c r="O4" s="9">
        <f>IF($B$2="","1번째 달",MONTH(DATE(YEAR($B$2),MONTH($B$2)+0,1))&amp;"월")</f>
        <v/>
      </c>
      <c r="P4" s="9">
        <f>IF($B$2="","2번째 달",MONTH(DATE(YEAR($B$2),MONTH($B$2)+1,1))&amp;"월")</f>
        <v/>
      </c>
      <c r="Q4" s="9">
        <f>IF($B$2="","3번째 달",MONTH(DATE(YEAR($B$2),MONTH($B$2)+2,1))&amp;"월")</f>
        <v/>
      </c>
      <c r="R4" s="9">
        <f>IF($B$2="","4번째 달",MONTH(DATE(YEAR($B$2),MONTH($B$2)+3,1))&amp;"월")</f>
        <v/>
      </c>
      <c r="S4" s="9">
        <f>IF($B$2="","5번째 달",MONTH(DATE(YEAR($B$2),MONTH($B$2)+4,1))&amp;"월")</f>
        <v/>
      </c>
      <c r="T4" s="9">
        <f>IF($B$2="","6번째 달",MONTH(DATE(YEAR($B$2),MONTH($B$2)+5,1))&amp;"월")</f>
        <v/>
      </c>
      <c r="U4" s="9">
        <f>IF($B$2="","7번째 달",MONTH(DATE(YEAR($B$2),MONTH($B$2)+6,1))&amp;"월")</f>
        <v/>
      </c>
      <c r="V4" s="9">
        <f>IF($B$2="","8번째 달",MONTH(DATE(YEAR($B$2),MONTH($B$2)+7,1))&amp;"월")</f>
        <v/>
      </c>
      <c r="W4" s="9">
        <f>IF($B$2="","9번째 달",MONTH(DATE(YEAR($B$2),MONTH($B$2)+8,1))&amp;"월")</f>
        <v/>
      </c>
      <c r="X4" s="9">
        <f>IF($B$2="","10번째 달",MONTH(DATE(YEAR($B$2),MONTH($B$2)+9,1))&amp;"월")</f>
        <v/>
      </c>
      <c r="Y4" s="9">
        <f>IF($B$2="","11번째 달",MONTH(DATE(YEAR($B$2),MONTH($B$2)+10,1))&amp;"월")</f>
        <v/>
      </c>
      <c r="Z4" s="9">
        <f>IF($B$2="","12번째 달",MONTH(DATE(YEAR($B$2),MONTH($B$2)+11,1))&amp;"월")</f>
        <v/>
      </c>
    </row>
    <row r="5">
      <c r="A5" s="12" t="n"/>
      <c r="B5" s="12" t="n"/>
      <c r="C5" s="12" t="n"/>
      <c r="D5" s="7" t="n"/>
      <c r="E5" s="12" t="n"/>
      <c r="F5" s="12" t="n"/>
      <c r="G5" s="12">
        <f>IF(A5="","",SUMIFS('연차 사용 기록'!$H$4:$H$1503,'연차 사용 기록'!$C$4:$C$1503,A5,'연차 사용 기록'!$A$4:$A$1503,"&gt;="&amp;IF($B$2="",0,$B$2),'연차 사용 기록'!$A$4:$A$1503,"&lt;="&amp;IF($D$2="",2958465,$D$2)))</f>
        <v/>
      </c>
      <c r="H5" s="12">
        <f>IF(A5="","",(N(E5)+N(F5))-N(G5))</f>
        <v/>
      </c>
      <c r="I5" s="13">
        <f>IF(OR(A5="",(N(E5)+N(F5))=0),"",G5/(N(E5)+N(F5)))</f>
        <v/>
      </c>
      <c r="J5" s="7" t="n"/>
      <c r="K5" s="7" t="n"/>
      <c r="L5" s="12">
        <f>IF(OR(A5="",$D$2=""),"",IF(TODAY()&gt;$D$2,H5,""))</f>
        <v/>
      </c>
      <c r="M5" s="12" t="n"/>
      <c r="N5" s="14" t="n"/>
      <c r="O5" s="15">
        <f>IF(OR($A5="",$B$2=""),"",SUMIFS('연차 사용 기록'!$H$4:$H$1503,'연차 사용 기록'!$C$4:$C$1503,$A5,'연차 사용 기록'!$A$4:$A$1503,"&gt;="&amp;DATE(YEAR($B$2),MONTH($B$2)+0,1),'연차 사용 기록'!$A$4:$A$1503,"&lt;"&amp;DATE(YEAR($B$2),MONTH($B$2)+1,1)))</f>
        <v/>
      </c>
      <c r="P5" s="15">
        <f>IF(OR($A5="",$B$2=""),"",SUMIFS('연차 사용 기록'!$H$4:$H$1503,'연차 사용 기록'!$C$4:$C$1503,$A5,'연차 사용 기록'!$A$4:$A$1503,"&gt;="&amp;DATE(YEAR($B$2),MONTH($B$2)+1,1),'연차 사용 기록'!$A$4:$A$1503,"&lt;"&amp;DATE(YEAR($B$2),MONTH($B$2)+2,1)))</f>
        <v/>
      </c>
      <c r="Q5" s="15">
        <f>IF(OR($A5="",$B$2=""),"",SUMIFS('연차 사용 기록'!$H$4:$H$1503,'연차 사용 기록'!$C$4:$C$1503,$A5,'연차 사용 기록'!$A$4:$A$1503,"&gt;="&amp;DATE(YEAR($B$2),MONTH($B$2)+2,1),'연차 사용 기록'!$A$4:$A$1503,"&lt;"&amp;DATE(YEAR($B$2),MONTH($B$2)+3,1)))</f>
        <v/>
      </c>
      <c r="R5" s="15">
        <f>IF(OR($A5="",$B$2=""),"",SUMIFS('연차 사용 기록'!$H$4:$H$1503,'연차 사용 기록'!$C$4:$C$1503,$A5,'연차 사용 기록'!$A$4:$A$1503,"&gt;="&amp;DATE(YEAR($B$2),MONTH($B$2)+3,1),'연차 사용 기록'!$A$4:$A$1503,"&lt;"&amp;DATE(YEAR($B$2),MONTH($B$2)+4,1)))</f>
        <v/>
      </c>
      <c r="S5" s="15">
        <f>IF(OR($A5="",$B$2=""),"",SUMIFS('연차 사용 기록'!$H$4:$H$1503,'연차 사용 기록'!$C$4:$C$1503,$A5,'연차 사용 기록'!$A$4:$A$1503,"&gt;="&amp;DATE(YEAR($B$2),MONTH($B$2)+4,1),'연차 사용 기록'!$A$4:$A$1503,"&lt;"&amp;DATE(YEAR($B$2),MONTH($B$2)+5,1)))</f>
        <v/>
      </c>
      <c r="T5" s="15">
        <f>IF(OR($A5="",$B$2=""),"",SUMIFS('연차 사용 기록'!$H$4:$H$1503,'연차 사용 기록'!$C$4:$C$1503,$A5,'연차 사용 기록'!$A$4:$A$1503,"&gt;="&amp;DATE(YEAR($B$2),MONTH($B$2)+5,1),'연차 사용 기록'!$A$4:$A$1503,"&lt;"&amp;DATE(YEAR($B$2),MONTH($B$2)+6,1)))</f>
        <v/>
      </c>
      <c r="U5" s="15">
        <f>IF(OR($A5="",$B$2=""),"",SUMIFS('연차 사용 기록'!$H$4:$H$1503,'연차 사용 기록'!$C$4:$C$1503,$A5,'연차 사용 기록'!$A$4:$A$1503,"&gt;="&amp;DATE(YEAR($B$2),MONTH($B$2)+6,1),'연차 사용 기록'!$A$4:$A$1503,"&lt;"&amp;DATE(YEAR($B$2),MONTH($B$2)+7,1)))</f>
        <v/>
      </c>
      <c r="V5" s="15">
        <f>IF(OR($A5="",$B$2=""),"",SUMIFS('연차 사용 기록'!$H$4:$H$1503,'연차 사용 기록'!$C$4:$C$1503,$A5,'연차 사용 기록'!$A$4:$A$1503,"&gt;="&amp;DATE(YEAR($B$2),MONTH($B$2)+7,1),'연차 사용 기록'!$A$4:$A$1503,"&lt;"&amp;DATE(YEAR($B$2),MONTH($B$2)+8,1)))</f>
        <v/>
      </c>
      <c r="W5" s="15">
        <f>IF(OR($A5="",$B$2=""),"",SUMIFS('연차 사용 기록'!$H$4:$H$1503,'연차 사용 기록'!$C$4:$C$1503,$A5,'연차 사용 기록'!$A$4:$A$1503,"&gt;="&amp;DATE(YEAR($B$2),MONTH($B$2)+8,1),'연차 사용 기록'!$A$4:$A$1503,"&lt;"&amp;DATE(YEAR($B$2),MONTH($B$2)+9,1)))</f>
        <v/>
      </c>
      <c r="X5" s="15">
        <f>IF(OR($A5="",$B$2=""),"",SUMIFS('연차 사용 기록'!$H$4:$H$1503,'연차 사용 기록'!$C$4:$C$1503,$A5,'연차 사용 기록'!$A$4:$A$1503,"&gt;="&amp;DATE(YEAR($B$2),MONTH($B$2)+9,1),'연차 사용 기록'!$A$4:$A$1503,"&lt;"&amp;DATE(YEAR($B$2),MONTH($B$2)+10,1)))</f>
        <v/>
      </c>
      <c r="Y5" s="15">
        <f>IF(OR($A5="",$B$2=""),"",SUMIFS('연차 사용 기록'!$H$4:$H$1503,'연차 사용 기록'!$C$4:$C$1503,$A5,'연차 사용 기록'!$A$4:$A$1503,"&gt;="&amp;DATE(YEAR($B$2),MONTH($B$2)+10,1),'연차 사용 기록'!$A$4:$A$1503,"&lt;"&amp;DATE(YEAR($B$2),MONTH($B$2)+11,1)))</f>
        <v/>
      </c>
      <c r="Z5" s="15">
        <f>IF(OR($A5="",$B$2=""),"",SUMIFS('연차 사용 기록'!$H$4:$H$1503,'연차 사용 기록'!$C$4:$C$1503,$A5,'연차 사용 기록'!$A$4:$A$1503,"&gt;="&amp;DATE(YEAR($B$2),MONTH($B$2)+11,1),'연차 사용 기록'!$A$4:$A$1503,"&lt;"&amp;DATE(YEAR($B$2),MONTH($B$2)+12,1)))</f>
        <v/>
      </c>
    </row>
    <row r="6">
      <c r="A6" s="12" t="n"/>
      <c r="B6" s="12" t="n"/>
      <c r="C6" s="12" t="n"/>
      <c r="D6" s="7" t="n"/>
      <c r="E6" s="12" t="n"/>
      <c r="F6" s="12" t="n"/>
      <c r="G6" s="12">
        <f>IF(A6="","",SUMIFS('연차 사용 기록'!$H$4:$H$1503,'연차 사용 기록'!$C$4:$C$1503,A6,'연차 사용 기록'!$A$4:$A$1503,"&gt;="&amp;IF($B$2="",0,$B$2),'연차 사용 기록'!$A$4:$A$1503,"&lt;="&amp;IF($D$2="",2958465,$D$2)))</f>
        <v/>
      </c>
      <c r="H6" s="12">
        <f>IF(A6="","",(N(E6)+N(F6))-N(G6))</f>
        <v/>
      </c>
      <c r="I6" s="13">
        <f>IF(OR(A6="",(N(E6)+N(F6))=0),"",G6/(N(E6)+N(F6)))</f>
        <v/>
      </c>
      <c r="J6" s="7" t="n"/>
      <c r="K6" s="7" t="n"/>
      <c r="L6" s="12">
        <f>IF(OR(A6="",$D$2=""),"",IF(TODAY()&gt;$D$2,H6,""))</f>
        <v/>
      </c>
      <c r="M6" s="12" t="n"/>
      <c r="N6" s="14" t="n"/>
      <c r="O6" s="15">
        <f>IF(OR($A6="",$B$2=""),"",SUMIFS('연차 사용 기록'!$H$4:$H$1503,'연차 사용 기록'!$C$4:$C$1503,$A6,'연차 사용 기록'!$A$4:$A$1503,"&gt;="&amp;DATE(YEAR($B$2),MONTH($B$2)+0,1),'연차 사용 기록'!$A$4:$A$1503,"&lt;"&amp;DATE(YEAR($B$2),MONTH($B$2)+1,1)))</f>
        <v/>
      </c>
      <c r="P6" s="15">
        <f>IF(OR($A6="",$B$2=""),"",SUMIFS('연차 사용 기록'!$H$4:$H$1503,'연차 사용 기록'!$C$4:$C$1503,$A6,'연차 사용 기록'!$A$4:$A$1503,"&gt;="&amp;DATE(YEAR($B$2),MONTH($B$2)+1,1),'연차 사용 기록'!$A$4:$A$1503,"&lt;"&amp;DATE(YEAR($B$2),MONTH($B$2)+2,1)))</f>
        <v/>
      </c>
      <c r="Q6" s="15">
        <f>IF(OR($A6="",$B$2=""),"",SUMIFS('연차 사용 기록'!$H$4:$H$1503,'연차 사용 기록'!$C$4:$C$1503,$A6,'연차 사용 기록'!$A$4:$A$1503,"&gt;="&amp;DATE(YEAR($B$2),MONTH($B$2)+2,1),'연차 사용 기록'!$A$4:$A$1503,"&lt;"&amp;DATE(YEAR($B$2),MONTH($B$2)+3,1)))</f>
        <v/>
      </c>
      <c r="R6" s="15">
        <f>IF(OR($A6="",$B$2=""),"",SUMIFS('연차 사용 기록'!$H$4:$H$1503,'연차 사용 기록'!$C$4:$C$1503,$A6,'연차 사용 기록'!$A$4:$A$1503,"&gt;="&amp;DATE(YEAR($B$2),MONTH($B$2)+3,1),'연차 사용 기록'!$A$4:$A$1503,"&lt;"&amp;DATE(YEAR($B$2),MONTH($B$2)+4,1)))</f>
        <v/>
      </c>
      <c r="S6" s="15">
        <f>IF(OR($A6="",$B$2=""),"",SUMIFS('연차 사용 기록'!$H$4:$H$1503,'연차 사용 기록'!$C$4:$C$1503,$A6,'연차 사용 기록'!$A$4:$A$1503,"&gt;="&amp;DATE(YEAR($B$2),MONTH($B$2)+4,1),'연차 사용 기록'!$A$4:$A$1503,"&lt;"&amp;DATE(YEAR($B$2),MONTH($B$2)+5,1)))</f>
        <v/>
      </c>
      <c r="T6" s="15">
        <f>IF(OR($A6="",$B$2=""),"",SUMIFS('연차 사용 기록'!$H$4:$H$1503,'연차 사용 기록'!$C$4:$C$1503,$A6,'연차 사용 기록'!$A$4:$A$1503,"&gt;="&amp;DATE(YEAR($B$2),MONTH($B$2)+5,1),'연차 사용 기록'!$A$4:$A$1503,"&lt;"&amp;DATE(YEAR($B$2),MONTH($B$2)+6,1)))</f>
        <v/>
      </c>
      <c r="U6" s="15">
        <f>IF(OR($A6="",$B$2=""),"",SUMIFS('연차 사용 기록'!$H$4:$H$1503,'연차 사용 기록'!$C$4:$C$1503,$A6,'연차 사용 기록'!$A$4:$A$1503,"&gt;="&amp;DATE(YEAR($B$2),MONTH($B$2)+6,1),'연차 사용 기록'!$A$4:$A$1503,"&lt;"&amp;DATE(YEAR($B$2),MONTH($B$2)+7,1)))</f>
        <v/>
      </c>
      <c r="V6" s="15">
        <f>IF(OR($A6="",$B$2=""),"",SUMIFS('연차 사용 기록'!$H$4:$H$1503,'연차 사용 기록'!$C$4:$C$1503,$A6,'연차 사용 기록'!$A$4:$A$1503,"&gt;="&amp;DATE(YEAR($B$2),MONTH($B$2)+7,1),'연차 사용 기록'!$A$4:$A$1503,"&lt;"&amp;DATE(YEAR($B$2),MONTH($B$2)+8,1)))</f>
        <v/>
      </c>
      <c r="W6" s="15">
        <f>IF(OR($A6="",$B$2=""),"",SUMIFS('연차 사용 기록'!$H$4:$H$1503,'연차 사용 기록'!$C$4:$C$1503,$A6,'연차 사용 기록'!$A$4:$A$1503,"&gt;="&amp;DATE(YEAR($B$2),MONTH($B$2)+8,1),'연차 사용 기록'!$A$4:$A$1503,"&lt;"&amp;DATE(YEAR($B$2),MONTH($B$2)+9,1)))</f>
        <v/>
      </c>
      <c r="X6" s="15">
        <f>IF(OR($A6="",$B$2=""),"",SUMIFS('연차 사용 기록'!$H$4:$H$1503,'연차 사용 기록'!$C$4:$C$1503,$A6,'연차 사용 기록'!$A$4:$A$1503,"&gt;="&amp;DATE(YEAR($B$2),MONTH($B$2)+9,1),'연차 사용 기록'!$A$4:$A$1503,"&lt;"&amp;DATE(YEAR($B$2),MONTH($B$2)+10,1)))</f>
        <v/>
      </c>
      <c r="Y6" s="15">
        <f>IF(OR($A6="",$B$2=""),"",SUMIFS('연차 사용 기록'!$H$4:$H$1503,'연차 사용 기록'!$C$4:$C$1503,$A6,'연차 사용 기록'!$A$4:$A$1503,"&gt;="&amp;DATE(YEAR($B$2),MONTH($B$2)+10,1),'연차 사용 기록'!$A$4:$A$1503,"&lt;"&amp;DATE(YEAR($B$2),MONTH($B$2)+11,1)))</f>
        <v/>
      </c>
      <c r="Z6" s="15">
        <f>IF(OR($A6="",$B$2=""),"",SUMIFS('연차 사용 기록'!$H$4:$H$1503,'연차 사용 기록'!$C$4:$C$1503,$A6,'연차 사용 기록'!$A$4:$A$1503,"&gt;="&amp;DATE(YEAR($B$2),MONTH($B$2)+11,1),'연차 사용 기록'!$A$4:$A$1503,"&lt;"&amp;DATE(YEAR($B$2),MONTH($B$2)+12,1)))</f>
        <v/>
      </c>
    </row>
    <row r="7">
      <c r="A7" s="12" t="n"/>
      <c r="B7" s="12" t="n"/>
      <c r="C7" s="12" t="n"/>
      <c r="D7" s="7" t="n"/>
      <c r="E7" s="12" t="n"/>
      <c r="F7" s="12" t="n"/>
      <c r="G7" s="12">
        <f>IF(A7="","",SUMIFS('연차 사용 기록'!$H$4:$H$1503,'연차 사용 기록'!$C$4:$C$1503,A7,'연차 사용 기록'!$A$4:$A$1503,"&gt;="&amp;IF($B$2="",0,$B$2),'연차 사용 기록'!$A$4:$A$1503,"&lt;="&amp;IF($D$2="",2958465,$D$2)))</f>
        <v/>
      </c>
      <c r="H7" s="12">
        <f>IF(A7="","",(N(E7)+N(F7))-N(G7))</f>
        <v/>
      </c>
      <c r="I7" s="13">
        <f>IF(OR(A7="",(N(E7)+N(F7))=0),"",G7/(N(E7)+N(F7)))</f>
        <v/>
      </c>
      <c r="J7" s="7" t="n"/>
      <c r="K7" s="7" t="n"/>
      <c r="L7" s="12">
        <f>IF(OR(A7="",$D$2=""),"",IF(TODAY()&gt;$D$2,H7,""))</f>
        <v/>
      </c>
      <c r="M7" s="12" t="n"/>
      <c r="N7" s="14" t="n"/>
      <c r="O7" s="15">
        <f>IF(OR($A7="",$B$2=""),"",SUMIFS('연차 사용 기록'!$H$4:$H$1503,'연차 사용 기록'!$C$4:$C$1503,$A7,'연차 사용 기록'!$A$4:$A$1503,"&gt;="&amp;DATE(YEAR($B$2),MONTH($B$2)+0,1),'연차 사용 기록'!$A$4:$A$1503,"&lt;"&amp;DATE(YEAR($B$2),MONTH($B$2)+1,1)))</f>
        <v/>
      </c>
      <c r="P7" s="15">
        <f>IF(OR($A7="",$B$2=""),"",SUMIFS('연차 사용 기록'!$H$4:$H$1503,'연차 사용 기록'!$C$4:$C$1503,$A7,'연차 사용 기록'!$A$4:$A$1503,"&gt;="&amp;DATE(YEAR($B$2),MONTH($B$2)+1,1),'연차 사용 기록'!$A$4:$A$1503,"&lt;"&amp;DATE(YEAR($B$2),MONTH($B$2)+2,1)))</f>
        <v/>
      </c>
      <c r="Q7" s="15">
        <f>IF(OR($A7="",$B$2=""),"",SUMIFS('연차 사용 기록'!$H$4:$H$1503,'연차 사용 기록'!$C$4:$C$1503,$A7,'연차 사용 기록'!$A$4:$A$1503,"&gt;="&amp;DATE(YEAR($B$2),MONTH($B$2)+2,1),'연차 사용 기록'!$A$4:$A$1503,"&lt;"&amp;DATE(YEAR($B$2),MONTH($B$2)+3,1)))</f>
        <v/>
      </c>
      <c r="R7" s="15">
        <f>IF(OR($A7="",$B$2=""),"",SUMIFS('연차 사용 기록'!$H$4:$H$1503,'연차 사용 기록'!$C$4:$C$1503,$A7,'연차 사용 기록'!$A$4:$A$1503,"&gt;="&amp;DATE(YEAR($B$2),MONTH($B$2)+3,1),'연차 사용 기록'!$A$4:$A$1503,"&lt;"&amp;DATE(YEAR($B$2),MONTH($B$2)+4,1)))</f>
        <v/>
      </c>
      <c r="S7" s="15">
        <f>IF(OR($A7="",$B$2=""),"",SUMIFS('연차 사용 기록'!$H$4:$H$1503,'연차 사용 기록'!$C$4:$C$1503,$A7,'연차 사용 기록'!$A$4:$A$1503,"&gt;="&amp;DATE(YEAR($B$2),MONTH($B$2)+4,1),'연차 사용 기록'!$A$4:$A$1503,"&lt;"&amp;DATE(YEAR($B$2),MONTH($B$2)+5,1)))</f>
        <v/>
      </c>
      <c r="T7" s="15">
        <f>IF(OR($A7="",$B$2=""),"",SUMIFS('연차 사용 기록'!$H$4:$H$1503,'연차 사용 기록'!$C$4:$C$1503,$A7,'연차 사용 기록'!$A$4:$A$1503,"&gt;="&amp;DATE(YEAR($B$2),MONTH($B$2)+5,1),'연차 사용 기록'!$A$4:$A$1503,"&lt;"&amp;DATE(YEAR($B$2),MONTH($B$2)+6,1)))</f>
        <v/>
      </c>
      <c r="U7" s="15">
        <f>IF(OR($A7="",$B$2=""),"",SUMIFS('연차 사용 기록'!$H$4:$H$1503,'연차 사용 기록'!$C$4:$C$1503,$A7,'연차 사용 기록'!$A$4:$A$1503,"&gt;="&amp;DATE(YEAR($B$2),MONTH($B$2)+6,1),'연차 사용 기록'!$A$4:$A$1503,"&lt;"&amp;DATE(YEAR($B$2),MONTH($B$2)+7,1)))</f>
        <v/>
      </c>
      <c r="V7" s="15">
        <f>IF(OR($A7="",$B$2=""),"",SUMIFS('연차 사용 기록'!$H$4:$H$1503,'연차 사용 기록'!$C$4:$C$1503,$A7,'연차 사용 기록'!$A$4:$A$1503,"&gt;="&amp;DATE(YEAR($B$2),MONTH($B$2)+7,1),'연차 사용 기록'!$A$4:$A$1503,"&lt;"&amp;DATE(YEAR($B$2),MONTH($B$2)+8,1)))</f>
        <v/>
      </c>
      <c r="W7" s="15">
        <f>IF(OR($A7="",$B$2=""),"",SUMIFS('연차 사용 기록'!$H$4:$H$1503,'연차 사용 기록'!$C$4:$C$1503,$A7,'연차 사용 기록'!$A$4:$A$1503,"&gt;="&amp;DATE(YEAR($B$2),MONTH($B$2)+8,1),'연차 사용 기록'!$A$4:$A$1503,"&lt;"&amp;DATE(YEAR($B$2),MONTH($B$2)+9,1)))</f>
        <v/>
      </c>
      <c r="X7" s="15">
        <f>IF(OR($A7="",$B$2=""),"",SUMIFS('연차 사용 기록'!$H$4:$H$1503,'연차 사용 기록'!$C$4:$C$1503,$A7,'연차 사용 기록'!$A$4:$A$1503,"&gt;="&amp;DATE(YEAR($B$2),MONTH($B$2)+9,1),'연차 사용 기록'!$A$4:$A$1503,"&lt;"&amp;DATE(YEAR($B$2),MONTH($B$2)+10,1)))</f>
        <v/>
      </c>
      <c r="Y7" s="15">
        <f>IF(OR($A7="",$B$2=""),"",SUMIFS('연차 사용 기록'!$H$4:$H$1503,'연차 사용 기록'!$C$4:$C$1503,$A7,'연차 사용 기록'!$A$4:$A$1503,"&gt;="&amp;DATE(YEAR($B$2),MONTH($B$2)+10,1),'연차 사용 기록'!$A$4:$A$1503,"&lt;"&amp;DATE(YEAR($B$2),MONTH($B$2)+11,1)))</f>
        <v/>
      </c>
      <c r="Z7" s="15">
        <f>IF(OR($A7="",$B$2=""),"",SUMIFS('연차 사용 기록'!$H$4:$H$1503,'연차 사용 기록'!$C$4:$C$1503,$A7,'연차 사용 기록'!$A$4:$A$1503,"&gt;="&amp;DATE(YEAR($B$2),MONTH($B$2)+11,1),'연차 사용 기록'!$A$4:$A$1503,"&lt;"&amp;DATE(YEAR($B$2),MONTH($B$2)+12,1)))</f>
        <v/>
      </c>
    </row>
    <row r="8">
      <c r="A8" s="12" t="n"/>
      <c r="B8" s="12" t="n"/>
      <c r="C8" s="12" t="n"/>
      <c r="D8" s="7" t="n"/>
      <c r="E8" s="12" t="n"/>
      <c r="F8" s="12" t="n"/>
      <c r="G8" s="12">
        <f>IF(A8="","",SUMIFS('연차 사용 기록'!$H$4:$H$1503,'연차 사용 기록'!$C$4:$C$1503,A8,'연차 사용 기록'!$A$4:$A$1503,"&gt;="&amp;IF($B$2="",0,$B$2),'연차 사용 기록'!$A$4:$A$1503,"&lt;="&amp;IF($D$2="",2958465,$D$2)))</f>
        <v/>
      </c>
      <c r="H8" s="12">
        <f>IF(A8="","",(N(E8)+N(F8))-N(G8))</f>
        <v/>
      </c>
      <c r="I8" s="13">
        <f>IF(OR(A8="",(N(E8)+N(F8))=0),"",G8/(N(E8)+N(F8)))</f>
        <v/>
      </c>
      <c r="J8" s="7" t="n"/>
      <c r="K8" s="7" t="n"/>
      <c r="L8" s="12">
        <f>IF(OR(A8="",$D$2=""),"",IF(TODAY()&gt;$D$2,H8,""))</f>
        <v/>
      </c>
      <c r="M8" s="12" t="n"/>
      <c r="N8" s="14" t="n"/>
      <c r="O8" s="15">
        <f>IF(OR($A8="",$B$2=""),"",SUMIFS('연차 사용 기록'!$H$4:$H$1503,'연차 사용 기록'!$C$4:$C$1503,$A8,'연차 사용 기록'!$A$4:$A$1503,"&gt;="&amp;DATE(YEAR($B$2),MONTH($B$2)+0,1),'연차 사용 기록'!$A$4:$A$1503,"&lt;"&amp;DATE(YEAR($B$2),MONTH($B$2)+1,1)))</f>
        <v/>
      </c>
      <c r="P8" s="15">
        <f>IF(OR($A8="",$B$2=""),"",SUMIFS('연차 사용 기록'!$H$4:$H$1503,'연차 사용 기록'!$C$4:$C$1503,$A8,'연차 사용 기록'!$A$4:$A$1503,"&gt;="&amp;DATE(YEAR($B$2),MONTH($B$2)+1,1),'연차 사용 기록'!$A$4:$A$1503,"&lt;"&amp;DATE(YEAR($B$2),MONTH($B$2)+2,1)))</f>
        <v/>
      </c>
      <c r="Q8" s="15">
        <f>IF(OR($A8="",$B$2=""),"",SUMIFS('연차 사용 기록'!$H$4:$H$1503,'연차 사용 기록'!$C$4:$C$1503,$A8,'연차 사용 기록'!$A$4:$A$1503,"&gt;="&amp;DATE(YEAR($B$2),MONTH($B$2)+2,1),'연차 사용 기록'!$A$4:$A$1503,"&lt;"&amp;DATE(YEAR($B$2),MONTH($B$2)+3,1)))</f>
        <v/>
      </c>
      <c r="R8" s="15">
        <f>IF(OR($A8="",$B$2=""),"",SUMIFS('연차 사용 기록'!$H$4:$H$1503,'연차 사용 기록'!$C$4:$C$1503,$A8,'연차 사용 기록'!$A$4:$A$1503,"&gt;="&amp;DATE(YEAR($B$2),MONTH($B$2)+3,1),'연차 사용 기록'!$A$4:$A$1503,"&lt;"&amp;DATE(YEAR($B$2),MONTH($B$2)+4,1)))</f>
        <v/>
      </c>
      <c r="S8" s="15">
        <f>IF(OR($A8="",$B$2=""),"",SUMIFS('연차 사용 기록'!$H$4:$H$1503,'연차 사용 기록'!$C$4:$C$1503,$A8,'연차 사용 기록'!$A$4:$A$1503,"&gt;="&amp;DATE(YEAR($B$2),MONTH($B$2)+4,1),'연차 사용 기록'!$A$4:$A$1503,"&lt;"&amp;DATE(YEAR($B$2),MONTH($B$2)+5,1)))</f>
        <v/>
      </c>
      <c r="T8" s="15">
        <f>IF(OR($A8="",$B$2=""),"",SUMIFS('연차 사용 기록'!$H$4:$H$1503,'연차 사용 기록'!$C$4:$C$1503,$A8,'연차 사용 기록'!$A$4:$A$1503,"&gt;="&amp;DATE(YEAR($B$2),MONTH($B$2)+5,1),'연차 사용 기록'!$A$4:$A$1503,"&lt;"&amp;DATE(YEAR($B$2),MONTH($B$2)+6,1)))</f>
        <v/>
      </c>
      <c r="U8" s="15">
        <f>IF(OR($A8="",$B$2=""),"",SUMIFS('연차 사용 기록'!$H$4:$H$1503,'연차 사용 기록'!$C$4:$C$1503,$A8,'연차 사용 기록'!$A$4:$A$1503,"&gt;="&amp;DATE(YEAR($B$2),MONTH($B$2)+6,1),'연차 사용 기록'!$A$4:$A$1503,"&lt;"&amp;DATE(YEAR($B$2),MONTH($B$2)+7,1)))</f>
        <v/>
      </c>
      <c r="V8" s="15">
        <f>IF(OR($A8="",$B$2=""),"",SUMIFS('연차 사용 기록'!$H$4:$H$1503,'연차 사용 기록'!$C$4:$C$1503,$A8,'연차 사용 기록'!$A$4:$A$1503,"&gt;="&amp;DATE(YEAR($B$2),MONTH($B$2)+7,1),'연차 사용 기록'!$A$4:$A$1503,"&lt;"&amp;DATE(YEAR($B$2),MONTH($B$2)+8,1)))</f>
        <v/>
      </c>
      <c r="W8" s="15">
        <f>IF(OR($A8="",$B$2=""),"",SUMIFS('연차 사용 기록'!$H$4:$H$1503,'연차 사용 기록'!$C$4:$C$1503,$A8,'연차 사용 기록'!$A$4:$A$1503,"&gt;="&amp;DATE(YEAR($B$2),MONTH($B$2)+8,1),'연차 사용 기록'!$A$4:$A$1503,"&lt;"&amp;DATE(YEAR($B$2),MONTH($B$2)+9,1)))</f>
        <v/>
      </c>
      <c r="X8" s="15">
        <f>IF(OR($A8="",$B$2=""),"",SUMIFS('연차 사용 기록'!$H$4:$H$1503,'연차 사용 기록'!$C$4:$C$1503,$A8,'연차 사용 기록'!$A$4:$A$1503,"&gt;="&amp;DATE(YEAR($B$2),MONTH($B$2)+9,1),'연차 사용 기록'!$A$4:$A$1503,"&lt;"&amp;DATE(YEAR($B$2),MONTH($B$2)+10,1)))</f>
        <v/>
      </c>
      <c r="Y8" s="15">
        <f>IF(OR($A8="",$B$2=""),"",SUMIFS('연차 사용 기록'!$H$4:$H$1503,'연차 사용 기록'!$C$4:$C$1503,$A8,'연차 사용 기록'!$A$4:$A$1503,"&gt;="&amp;DATE(YEAR($B$2),MONTH($B$2)+10,1),'연차 사용 기록'!$A$4:$A$1503,"&lt;"&amp;DATE(YEAR($B$2),MONTH($B$2)+11,1)))</f>
        <v/>
      </c>
      <c r="Z8" s="15">
        <f>IF(OR($A8="",$B$2=""),"",SUMIFS('연차 사용 기록'!$H$4:$H$1503,'연차 사용 기록'!$C$4:$C$1503,$A8,'연차 사용 기록'!$A$4:$A$1503,"&gt;="&amp;DATE(YEAR($B$2),MONTH($B$2)+11,1),'연차 사용 기록'!$A$4:$A$1503,"&lt;"&amp;DATE(YEAR($B$2),MONTH($B$2)+12,1)))</f>
        <v/>
      </c>
    </row>
    <row r="9">
      <c r="A9" s="12" t="n"/>
      <c r="B9" s="12" t="n"/>
      <c r="C9" s="12" t="n"/>
      <c r="D9" s="7" t="n"/>
      <c r="E9" s="12" t="n"/>
      <c r="F9" s="12" t="n"/>
      <c r="G9" s="12">
        <f>IF(A9="","",SUMIFS('연차 사용 기록'!$H$4:$H$1503,'연차 사용 기록'!$C$4:$C$1503,A9,'연차 사용 기록'!$A$4:$A$1503,"&gt;="&amp;IF($B$2="",0,$B$2),'연차 사용 기록'!$A$4:$A$1503,"&lt;="&amp;IF($D$2="",2958465,$D$2)))</f>
        <v/>
      </c>
      <c r="H9" s="12">
        <f>IF(A9="","",(N(E9)+N(F9))-N(G9))</f>
        <v/>
      </c>
      <c r="I9" s="13">
        <f>IF(OR(A9="",(N(E9)+N(F9))=0),"",G9/(N(E9)+N(F9)))</f>
        <v/>
      </c>
      <c r="J9" s="7" t="n"/>
      <c r="K9" s="7" t="n"/>
      <c r="L9" s="12">
        <f>IF(OR(A9="",$D$2=""),"",IF(TODAY()&gt;$D$2,H9,""))</f>
        <v/>
      </c>
      <c r="M9" s="12" t="n"/>
      <c r="N9" s="14" t="n"/>
      <c r="O9" s="15">
        <f>IF(OR($A9="",$B$2=""),"",SUMIFS('연차 사용 기록'!$H$4:$H$1503,'연차 사용 기록'!$C$4:$C$1503,$A9,'연차 사용 기록'!$A$4:$A$1503,"&gt;="&amp;DATE(YEAR($B$2),MONTH($B$2)+0,1),'연차 사용 기록'!$A$4:$A$1503,"&lt;"&amp;DATE(YEAR($B$2),MONTH($B$2)+1,1)))</f>
        <v/>
      </c>
      <c r="P9" s="15">
        <f>IF(OR($A9="",$B$2=""),"",SUMIFS('연차 사용 기록'!$H$4:$H$1503,'연차 사용 기록'!$C$4:$C$1503,$A9,'연차 사용 기록'!$A$4:$A$1503,"&gt;="&amp;DATE(YEAR($B$2),MONTH($B$2)+1,1),'연차 사용 기록'!$A$4:$A$1503,"&lt;"&amp;DATE(YEAR($B$2),MONTH($B$2)+2,1)))</f>
        <v/>
      </c>
      <c r="Q9" s="15">
        <f>IF(OR($A9="",$B$2=""),"",SUMIFS('연차 사용 기록'!$H$4:$H$1503,'연차 사용 기록'!$C$4:$C$1503,$A9,'연차 사용 기록'!$A$4:$A$1503,"&gt;="&amp;DATE(YEAR($B$2),MONTH($B$2)+2,1),'연차 사용 기록'!$A$4:$A$1503,"&lt;"&amp;DATE(YEAR($B$2),MONTH($B$2)+3,1)))</f>
        <v/>
      </c>
      <c r="R9" s="15">
        <f>IF(OR($A9="",$B$2=""),"",SUMIFS('연차 사용 기록'!$H$4:$H$1503,'연차 사용 기록'!$C$4:$C$1503,$A9,'연차 사용 기록'!$A$4:$A$1503,"&gt;="&amp;DATE(YEAR($B$2),MONTH($B$2)+3,1),'연차 사용 기록'!$A$4:$A$1503,"&lt;"&amp;DATE(YEAR($B$2),MONTH($B$2)+4,1)))</f>
        <v/>
      </c>
      <c r="S9" s="15">
        <f>IF(OR($A9="",$B$2=""),"",SUMIFS('연차 사용 기록'!$H$4:$H$1503,'연차 사용 기록'!$C$4:$C$1503,$A9,'연차 사용 기록'!$A$4:$A$1503,"&gt;="&amp;DATE(YEAR($B$2),MONTH($B$2)+4,1),'연차 사용 기록'!$A$4:$A$1503,"&lt;"&amp;DATE(YEAR($B$2),MONTH($B$2)+5,1)))</f>
        <v/>
      </c>
      <c r="T9" s="15">
        <f>IF(OR($A9="",$B$2=""),"",SUMIFS('연차 사용 기록'!$H$4:$H$1503,'연차 사용 기록'!$C$4:$C$1503,$A9,'연차 사용 기록'!$A$4:$A$1503,"&gt;="&amp;DATE(YEAR($B$2),MONTH($B$2)+5,1),'연차 사용 기록'!$A$4:$A$1503,"&lt;"&amp;DATE(YEAR($B$2),MONTH($B$2)+6,1)))</f>
        <v/>
      </c>
      <c r="U9" s="15">
        <f>IF(OR($A9="",$B$2=""),"",SUMIFS('연차 사용 기록'!$H$4:$H$1503,'연차 사용 기록'!$C$4:$C$1503,$A9,'연차 사용 기록'!$A$4:$A$1503,"&gt;="&amp;DATE(YEAR($B$2),MONTH($B$2)+6,1),'연차 사용 기록'!$A$4:$A$1503,"&lt;"&amp;DATE(YEAR($B$2),MONTH($B$2)+7,1)))</f>
        <v/>
      </c>
      <c r="V9" s="15">
        <f>IF(OR($A9="",$B$2=""),"",SUMIFS('연차 사용 기록'!$H$4:$H$1503,'연차 사용 기록'!$C$4:$C$1503,$A9,'연차 사용 기록'!$A$4:$A$1503,"&gt;="&amp;DATE(YEAR($B$2),MONTH($B$2)+7,1),'연차 사용 기록'!$A$4:$A$1503,"&lt;"&amp;DATE(YEAR($B$2),MONTH($B$2)+8,1)))</f>
        <v/>
      </c>
      <c r="W9" s="15">
        <f>IF(OR($A9="",$B$2=""),"",SUMIFS('연차 사용 기록'!$H$4:$H$1503,'연차 사용 기록'!$C$4:$C$1503,$A9,'연차 사용 기록'!$A$4:$A$1503,"&gt;="&amp;DATE(YEAR($B$2),MONTH($B$2)+8,1),'연차 사용 기록'!$A$4:$A$1503,"&lt;"&amp;DATE(YEAR($B$2),MONTH($B$2)+9,1)))</f>
        <v/>
      </c>
      <c r="X9" s="15">
        <f>IF(OR($A9="",$B$2=""),"",SUMIFS('연차 사용 기록'!$H$4:$H$1503,'연차 사용 기록'!$C$4:$C$1503,$A9,'연차 사용 기록'!$A$4:$A$1503,"&gt;="&amp;DATE(YEAR($B$2),MONTH($B$2)+9,1),'연차 사용 기록'!$A$4:$A$1503,"&lt;"&amp;DATE(YEAR($B$2),MONTH($B$2)+10,1)))</f>
        <v/>
      </c>
      <c r="Y9" s="15">
        <f>IF(OR($A9="",$B$2=""),"",SUMIFS('연차 사용 기록'!$H$4:$H$1503,'연차 사용 기록'!$C$4:$C$1503,$A9,'연차 사용 기록'!$A$4:$A$1503,"&gt;="&amp;DATE(YEAR($B$2),MONTH($B$2)+10,1),'연차 사용 기록'!$A$4:$A$1503,"&lt;"&amp;DATE(YEAR($B$2),MONTH($B$2)+11,1)))</f>
        <v/>
      </c>
      <c r="Z9" s="15">
        <f>IF(OR($A9="",$B$2=""),"",SUMIFS('연차 사용 기록'!$H$4:$H$1503,'연차 사용 기록'!$C$4:$C$1503,$A9,'연차 사용 기록'!$A$4:$A$1503,"&gt;="&amp;DATE(YEAR($B$2),MONTH($B$2)+11,1),'연차 사용 기록'!$A$4:$A$1503,"&lt;"&amp;DATE(YEAR($B$2),MONTH($B$2)+12,1)))</f>
        <v/>
      </c>
    </row>
    <row r="10">
      <c r="A10" s="12" t="n"/>
      <c r="B10" s="12" t="n"/>
      <c r="C10" s="12" t="n"/>
      <c r="D10" s="7" t="n"/>
      <c r="E10" s="12" t="n"/>
      <c r="F10" s="12" t="n"/>
      <c r="G10" s="12">
        <f>IF(A10="","",SUMIFS('연차 사용 기록'!$H$4:$H$1503,'연차 사용 기록'!$C$4:$C$1503,A10,'연차 사용 기록'!$A$4:$A$1503,"&gt;="&amp;IF($B$2="",0,$B$2),'연차 사용 기록'!$A$4:$A$1503,"&lt;="&amp;IF($D$2="",2958465,$D$2)))</f>
        <v/>
      </c>
      <c r="H10" s="12">
        <f>IF(A10="","",(N(E10)+N(F10))-N(G10))</f>
        <v/>
      </c>
      <c r="I10" s="13">
        <f>IF(OR(A10="",(N(E10)+N(F10))=0),"",G10/(N(E10)+N(F10)))</f>
        <v/>
      </c>
      <c r="J10" s="7" t="n"/>
      <c r="K10" s="7" t="n"/>
      <c r="L10" s="12">
        <f>IF(OR(A10="",$D$2=""),"",IF(TODAY()&gt;$D$2,H10,""))</f>
        <v/>
      </c>
      <c r="M10" s="12" t="n"/>
      <c r="N10" s="14" t="n"/>
      <c r="O10" s="15">
        <f>IF(OR($A10="",$B$2=""),"",SUMIFS('연차 사용 기록'!$H$4:$H$1503,'연차 사용 기록'!$C$4:$C$1503,$A10,'연차 사용 기록'!$A$4:$A$1503,"&gt;="&amp;DATE(YEAR($B$2),MONTH($B$2)+0,1),'연차 사용 기록'!$A$4:$A$1503,"&lt;"&amp;DATE(YEAR($B$2),MONTH($B$2)+1,1)))</f>
        <v/>
      </c>
      <c r="P10" s="15">
        <f>IF(OR($A10="",$B$2=""),"",SUMIFS('연차 사용 기록'!$H$4:$H$1503,'연차 사용 기록'!$C$4:$C$1503,$A10,'연차 사용 기록'!$A$4:$A$1503,"&gt;="&amp;DATE(YEAR($B$2),MONTH($B$2)+1,1),'연차 사용 기록'!$A$4:$A$1503,"&lt;"&amp;DATE(YEAR($B$2),MONTH($B$2)+2,1)))</f>
        <v/>
      </c>
      <c r="Q10" s="15">
        <f>IF(OR($A10="",$B$2=""),"",SUMIFS('연차 사용 기록'!$H$4:$H$1503,'연차 사용 기록'!$C$4:$C$1503,$A10,'연차 사용 기록'!$A$4:$A$1503,"&gt;="&amp;DATE(YEAR($B$2),MONTH($B$2)+2,1),'연차 사용 기록'!$A$4:$A$1503,"&lt;"&amp;DATE(YEAR($B$2),MONTH($B$2)+3,1)))</f>
        <v/>
      </c>
      <c r="R10" s="15">
        <f>IF(OR($A10="",$B$2=""),"",SUMIFS('연차 사용 기록'!$H$4:$H$1503,'연차 사용 기록'!$C$4:$C$1503,$A10,'연차 사용 기록'!$A$4:$A$1503,"&gt;="&amp;DATE(YEAR($B$2),MONTH($B$2)+3,1),'연차 사용 기록'!$A$4:$A$1503,"&lt;"&amp;DATE(YEAR($B$2),MONTH($B$2)+4,1)))</f>
        <v/>
      </c>
      <c r="S10" s="15">
        <f>IF(OR($A10="",$B$2=""),"",SUMIFS('연차 사용 기록'!$H$4:$H$1503,'연차 사용 기록'!$C$4:$C$1503,$A10,'연차 사용 기록'!$A$4:$A$1503,"&gt;="&amp;DATE(YEAR($B$2),MONTH($B$2)+4,1),'연차 사용 기록'!$A$4:$A$1503,"&lt;"&amp;DATE(YEAR($B$2),MONTH($B$2)+5,1)))</f>
        <v/>
      </c>
      <c r="T10" s="15">
        <f>IF(OR($A10="",$B$2=""),"",SUMIFS('연차 사용 기록'!$H$4:$H$1503,'연차 사용 기록'!$C$4:$C$1503,$A10,'연차 사용 기록'!$A$4:$A$1503,"&gt;="&amp;DATE(YEAR($B$2),MONTH($B$2)+5,1),'연차 사용 기록'!$A$4:$A$1503,"&lt;"&amp;DATE(YEAR($B$2),MONTH($B$2)+6,1)))</f>
        <v/>
      </c>
      <c r="U10" s="15">
        <f>IF(OR($A10="",$B$2=""),"",SUMIFS('연차 사용 기록'!$H$4:$H$1503,'연차 사용 기록'!$C$4:$C$1503,$A10,'연차 사용 기록'!$A$4:$A$1503,"&gt;="&amp;DATE(YEAR($B$2),MONTH($B$2)+6,1),'연차 사용 기록'!$A$4:$A$1503,"&lt;"&amp;DATE(YEAR($B$2),MONTH($B$2)+7,1)))</f>
        <v/>
      </c>
      <c r="V10" s="15">
        <f>IF(OR($A10="",$B$2=""),"",SUMIFS('연차 사용 기록'!$H$4:$H$1503,'연차 사용 기록'!$C$4:$C$1503,$A10,'연차 사용 기록'!$A$4:$A$1503,"&gt;="&amp;DATE(YEAR($B$2),MONTH($B$2)+7,1),'연차 사용 기록'!$A$4:$A$1503,"&lt;"&amp;DATE(YEAR($B$2),MONTH($B$2)+8,1)))</f>
        <v/>
      </c>
      <c r="W10" s="15">
        <f>IF(OR($A10="",$B$2=""),"",SUMIFS('연차 사용 기록'!$H$4:$H$1503,'연차 사용 기록'!$C$4:$C$1503,$A10,'연차 사용 기록'!$A$4:$A$1503,"&gt;="&amp;DATE(YEAR($B$2),MONTH($B$2)+8,1),'연차 사용 기록'!$A$4:$A$1503,"&lt;"&amp;DATE(YEAR($B$2),MONTH($B$2)+9,1)))</f>
        <v/>
      </c>
      <c r="X10" s="15">
        <f>IF(OR($A10="",$B$2=""),"",SUMIFS('연차 사용 기록'!$H$4:$H$1503,'연차 사용 기록'!$C$4:$C$1503,$A10,'연차 사용 기록'!$A$4:$A$1503,"&gt;="&amp;DATE(YEAR($B$2),MONTH($B$2)+9,1),'연차 사용 기록'!$A$4:$A$1503,"&lt;"&amp;DATE(YEAR($B$2),MONTH($B$2)+10,1)))</f>
        <v/>
      </c>
      <c r="Y10" s="15">
        <f>IF(OR($A10="",$B$2=""),"",SUMIFS('연차 사용 기록'!$H$4:$H$1503,'연차 사용 기록'!$C$4:$C$1503,$A10,'연차 사용 기록'!$A$4:$A$1503,"&gt;="&amp;DATE(YEAR($B$2),MONTH($B$2)+10,1),'연차 사용 기록'!$A$4:$A$1503,"&lt;"&amp;DATE(YEAR($B$2),MONTH($B$2)+11,1)))</f>
        <v/>
      </c>
      <c r="Z10" s="15">
        <f>IF(OR($A10="",$B$2=""),"",SUMIFS('연차 사용 기록'!$H$4:$H$1503,'연차 사용 기록'!$C$4:$C$1503,$A10,'연차 사용 기록'!$A$4:$A$1503,"&gt;="&amp;DATE(YEAR($B$2),MONTH($B$2)+11,1),'연차 사용 기록'!$A$4:$A$1503,"&lt;"&amp;DATE(YEAR($B$2),MONTH($B$2)+12,1)))</f>
        <v/>
      </c>
    </row>
    <row r="11">
      <c r="A11" s="12" t="n"/>
      <c r="B11" s="12" t="n"/>
      <c r="C11" s="12" t="n"/>
      <c r="D11" s="7" t="n"/>
      <c r="E11" s="12" t="n"/>
      <c r="F11" s="12" t="n"/>
      <c r="G11" s="12">
        <f>IF(A11="","",SUMIFS('연차 사용 기록'!$H$4:$H$1503,'연차 사용 기록'!$C$4:$C$1503,A11,'연차 사용 기록'!$A$4:$A$1503,"&gt;="&amp;IF($B$2="",0,$B$2),'연차 사용 기록'!$A$4:$A$1503,"&lt;="&amp;IF($D$2="",2958465,$D$2)))</f>
        <v/>
      </c>
      <c r="H11" s="12">
        <f>IF(A11="","",(N(E11)+N(F11))-N(G11))</f>
        <v/>
      </c>
      <c r="I11" s="13">
        <f>IF(OR(A11="",(N(E11)+N(F11))=0),"",G11/(N(E11)+N(F11)))</f>
        <v/>
      </c>
      <c r="J11" s="7" t="n"/>
      <c r="K11" s="7" t="n"/>
      <c r="L11" s="12">
        <f>IF(OR(A11="",$D$2=""),"",IF(TODAY()&gt;$D$2,H11,""))</f>
        <v/>
      </c>
      <c r="M11" s="12" t="n"/>
      <c r="N11" s="14" t="n"/>
      <c r="O11" s="15">
        <f>IF(OR($A11="",$B$2=""),"",SUMIFS('연차 사용 기록'!$H$4:$H$1503,'연차 사용 기록'!$C$4:$C$1503,$A11,'연차 사용 기록'!$A$4:$A$1503,"&gt;="&amp;DATE(YEAR($B$2),MONTH($B$2)+0,1),'연차 사용 기록'!$A$4:$A$1503,"&lt;"&amp;DATE(YEAR($B$2),MONTH($B$2)+1,1)))</f>
        <v/>
      </c>
      <c r="P11" s="15">
        <f>IF(OR($A11="",$B$2=""),"",SUMIFS('연차 사용 기록'!$H$4:$H$1503,'연차 사용 기록'!$C$4:$C$1503,$A11,'연차 사용 기록'!$A$4:$A$1503,"&gt;="&amp;DATE(YEAR($B$2),MONTH($B$2)+1,1),'연차 사용 기록'!$A$4:$A$1503,"&lt;"&amp;DATE(YEAR($B$2),MONTH($B$2)+2,1)))</f>
        <v/>
      </c>
      <c r="Q11" s="15">
        <f>IF(OR($A11="",$B$2=""),"",SUMIFS('연차 사용 기록'!$H$4:$H$1503,'연차 사용 기록'!$C$4:$C$1503,$A11,'연차 사용 기록'!$A$4:$A$1503,"&gt;="&amp;DATE(YEAR($B$2),MONTH($B$2)+2,1),'연차 사용 기록'!$A$4:$A$1503,"&lt;"&amp;DATE(YEAR($B$2),MONTH($B$2)+3,1)))</f>
        <v/>
      </c>
      <c r="R11" s="15">
        <f>IF(OR($A11="",$B$2=""),"",SUMIFS('연차 사용 기록'!$H$4:$H$1503,'연차 사용 기록'!$C$4:$C$1503,$A11,'연차 사용 기록'!$A$4:$A$1503,"&gt;="&amp;DATE(YEAR($B$2),MONTH($B$2)+3,1),'연차 사용 기록'!$A$4:$A$1503,"&lt;"&amp;DATE(YEAR($B$2),MONTH($B$2)+4,1)))</f>
        <v/>
      </c>
      <c r="S11" s="15">
        <f>IF(OR($A11="",$B$2=""),"",SUMIFS('연차 사용 기록'!$H$4:$H$1503,'연차 사용 기록'!$C$4:$C$1503,$A11,'연차 사용 기록'!$A$4:$A$1503,"&gt;="&amp;DATE(YEAR($B$2),MONTH($B$2)+4,1),'연차 사용 기록'!$A$4:$A$1503,"&lt;"&amp;DATE(YEAR($B$2),MONTH($B$2)+5,1)))</f>
        <v/>
      </c>
      <c r="T11" s="15">
        <f>IF(OR($A11="",$B$2=""),"",SUMIFS('연차 사용 기록'!$H$4:$H$1503,'연차 사용 기록'!$C$4:$C$1503,$A11,'연차 사용 기록'!$A$4:$A$1503,"&gt;="&amp;DATE(YEAR($B$2),MONTH($B$2)+5,1),'연차 사용 기록'!$A$4:$A$1503,"&lt;"&amp;DATE(YEAR($B$2),MONTH($B$2)+6,1)))</f>
        <v/>
      </c>
      <c r="U11" s="15">
        <f>IF(OR($A11="",$B$2=""),"",SUMIFS('연차 사용 기록'!$H$4:$H$1503,'연차 사용 기록'!$C$4:$C$1503,$A11,'연차 사용 기록'!$A$4:$A$1503,"&gt;="&amp;DATE(YEAR($B$2),MONTH($B$2)+6,1),'연차 사용 기록'!$A$4:$A$1503,"&lt;"&amp;DATE(YEAR($B$2),MONTH($B$2)+7,1)))</f>
        <v/>
      </c>
      <c r="V11" s="15">
        <f>IF(OR($A11="",$B$2=""),"",SUMIFS('연차 사용 기록'!$H$4:$H$1503,'연차 사용 기록'!$C$4:$C$1503,$A11,'연차 사용 기록'!$A$4:$A$1503,"&gt;="&amp;DATE(YEAR($B$2),MONTH($B$2)+7,1),'연차 사용 기록'!$A$4:$A$1503,"&lt;"&amp;DATE(YEAR($B$2),MONTH($B$2)+8,1)))</f>
        <v/>
      </c>
      <c r="W11" s="15">
        <f>IF(OR($A11="",$B$2=""),"",SUMIFS('연차 사용 기록'!$H$4:$H$1503,'연차 사용 기록'!$C$4:$C$1503,$A11,'연차 사용 기록'!$A$4:$A$1503,"&gt;="&amp;DATE(YEAR($B$2),MONTH($B$2)+8,1),'연차 사용 기록'!$A$4:$A$1503,"&lt;"&amp;DATE(YEAR($B$2),MONTH($B$2)+9,1)))</f>
        <v/>
      </c>
      <c r="X11" s="15">
        <f>IF(OR($A11="",$B$2=""),"",SUMIFS('연차 사용 기록'!$H$4:$H$1503,'연차 사용 기록'!$C$4:$C$1503,$A11,'연차 사용 기록'!$A$4:$A$1503,"&gt;="&amp;DATE(YEAR($B$2),MONTH($B$2)+9,1),'연차 사용 기록'!$A$4:$A$1503,"&lt;"&amp;DATE(YEAR($B$2),MONTH($B$2)+10,1)))</f>
        <v/>
      </c>
      <c r="Y11" s="15">
        <f>IF(OR($A11="",$B$2=""),"",SUMIFS('연차 사용 기록'!$H$4:$H$1503,'연차 사용 기록'!$C$4:$C$1503,$A11,'연차 사용 기록'!$A$4:$A$1503,"&gt;="&amp;DATE(YEAR($B$2),MONTH($B$2)+10,1),'연차 사용 기록'!$A$4:$A$1503,"&lt;"&amp;DATE(YEAR($B$2),MONTH($B$2)+11,1)))</f>
        <v/>
      </c>
      <c r="Z11" s="15">
        <f>IF(OR($A11="",$B$2=""),"",SUMIFS('연차 사용 기록'!$H$4:$H$1503,'연차 사용 기록'!$C$4:$C$1503,$A11,'연차 사용 기록'!$A$4:$A$1503,"&gt;="&amp;DATE(YEAR($B$2),MONTH($B$2)+11,1),'연차 사용 기록'!$A$4:$A$1503,"&lt;"&amp;DATE(YEAR($B$2),MONTH($B$2)+12,1)))</f>
        <v/>
      </c>
    </row>
    <row r="12">
      <c r="A12" s="12" t="n"/>
      <c r="B12" s="12" t="n"/>
      <c r="C12" s="12" t="n"/>
      <c r="D12" s="7" t="n"/>
      <c r="E12" s="12" t="n"/>
      <c r="F12" s="12" t="n"/>
      <c r="G12" s="12">
        <f>IF(A12="","",SUMIFS('연차 사용 기록'!$H$4:$H$1503,'연차 사용 기록'!$C$4:$C$1503,A12,'연차 사용 기록'!$A$4:$A$1503,"&gt;="&amp;IF($B$2="",0,$B$2),'연차 사용 기록'!$A$4:$A$1503,"&lt;="&amp;IF($D$2="",2958465,$D$2)))</f>
        <v/>
      </c>
      <c r="H12" s="12">
        <f>IF(A12="","",(N(E12)+N(F12))-N(G12))</f>
        <v/>
      </c>
      <c r="I12" s="13">
        <f>IF(OR(A12="",(N(E12)+N(F12))=0),"",G12/(N(E12)+N(F12)))</f>
        <v/>
      </c>
      <c r="J12" s="7" t="n"/>
      <c r="K12" s="7" t="n"/>
      <c r="L12" s="12">
        <f>IF(OR(A12="",$D$2=""),"",IF(TODAY()&gt;$D$2,H12,""))</f>
        <v/>
      </c>
      <c r="M12" s="12" t="n"/>
      <c r="N12" s="14" t="n"/>
      <c r="O12" s="15">
        <f>IF(OR($A12="",$B$2=""),"",SUMIFS('연차 사용 기록'!$H$4:$H$1503,'연차 사용 기록'!$C$4:$C$1503,$A12,'연차 사용 기록'!$A$4:$A$1503,"&gt;="&amp;DATE(YEAR($B$2),MONTH($B$2)+0,1),'연차 사용 기록'!$A$4:$A$1503,"&lt;"&amp;DATE(YEAR($B$2),MONTH($B$2)+1,1)))</f>
        <v/>
      </c>
      <c r="P12" s="15">
        <f>IF(OR($A12="",$B$2=""),"",SUMIFS('연차 사용 기록'!$H$4:$H$1503,'연차 사용 기록'!$C$4:$C$1503,$A12,'연차 사용 기록'!$A$4:$A$1503,"&gt;="&amp;DATE(YEAR($B$2),MONTH($B$2)+1,1),'연차 사용 기록'!$A$4:$A$1503,"&lt;"&amp;DATE(YEAR($B$2),MONTH($B$2)+2,1)))</f>
        <v/>
      </c>
      <c r="Q12" s="15">
        <f>IF(OR($A12="",$B$2=""),"",SUMIFS('연차 사용 기록'!$H$4:$H$1503,'연차 사용 기록'!$C$4:$C$1503,$A12,'연차 사용 기록'!$A$4:$A$1503,"&gt;="&amp;DATE(YEAR($B$2),MONTH($B$2)+2,1),'연차 사용 기록'!$A$4:$A$1503,"&lt;"&amp;DATE(YEAR($B$2),MONTH($B$2)+3,1)))</f>
        <v/>
      </c>
      <c r="R12" s="15">
        <f>IF(OR($A12="",$B$2=""),"",SUMIFS('연차 사용 기록'!$H$4:$H$1503,'연차 사용 기록'!$C$4:$C$1503,$A12,'연차 사용 기록'!$A$4:$A$1503,"&gt;="&amp;DATE(YEAR($B$2),MONTH($B$2)+3,1),'연차 사용 기록'!$A$4:$A$1503,"&lt;"&amp;DATE(YEAR($B$2),MONTH($B$2)+4,1)))</f>
        <v/>
      </c>
      <c r="S12" s="15">
        <f>IF(OR($A12="",$B$2=""),"",SUMIFS('연차 사용 기록'!$H$4:$H$1503,'연차 사용 기록'!$C$4:$C$1503,$A12,'연차 사용 기록'!$A$4:$A$1503,"&gt;="&amp;DATE(YEAR($B$2),MONTH($B$2)+4,1),'연차 사용 기록'!$A$4:$A$1503,"&lt;"&amp;DATE(YEAR($B$2),MONTH($B$2)+5,1)))</f>
        <v/>
      </c>
      <c r="T12" s="15">
        <f>IF(OR($A12="",$B$2=""),"",SUMIFS('연차 사용 기록'!$H$4:$H$1503,'연차 사용 기록'!$C$4:$C$1503,$A12,'연차 사용 기록'!$A$4:$A$1503,"&gt;="&amp;DATE(YEAR($B$2),MONTH($B$2)+5,1),'연차 사용 기록'!$A$4:$A$1503,"&lt;"&amp;DATE(YEAR($B$2),MONTH($B$2)+6,1)))</f>
        <v/>
      </c>
      <c r="U12" s="15">
        <f>IF(OR($A12="",$B$2=""),"",SUMIFS('연차 사용 기록'!$H$4:$H$1503,'연차 사용 기록'!$C$4:$C$1503,$A12,'연차 사용 기록'!$A$4:$A$1503,"&gt;="&amp;DATE(YEAR($B$2),MONTH($B$2)+6,1),'연차 사용 기록'!$A$4:$A$1503,"&lt;"&amp;DATE(YEAR($B$2),MONTH($B$2)+7,1)))</f>
        <v/>
      </c>
      <c r="V12" s="15">
        <f>IF(OR($A12="",$B$2=""),"",SUMIFS('연차 사용 기록'!$H$4:$H$1503,'연차 사용 기록'!$C$4:$C$1503,$A12,'연차 사용 기록'!$A$4:$A$1503,"&gt;="&amp;DATE(YEAR($B$2),MONTH($B$2)+7,1),'연차 사용 기록'!$A$4:$A$1503,"&lt;"&amp;DATE(YEAR($B$2),MONTH($B$2)+8,1)))</f>
        <v/>
      </c>
      <c r="W12" s="15">
        <f>IF(OR($A12="",$B$2=""),"",SUMIFS('연차 사용 기록'!$H$4:$H$1503,'연차 사용 기록'!$C$4:$C$1503,$A12,'연차 사용 기록'!$A$4:$A$1503,"&gt;="&amp;DATE(YEAR($B$2),MONTH($B$2)+8,1),'연차 사용 기록'!$A$4:$A$1503,"&lt;"&amp;DATE(YEAR($B$2),MONTH($B$2)+9,1)))</f>
        <v/>
      </c>
      <c r="X12" s="15">
        <f>IF(OR($A12="",$B$2=""),"",SUMIFS('연차 사용 기록'!$H$4:$H$1503,'연차 사용 기록'!$C$4:$C$1503,$A12,'연차 사용 기록'!$A$4:$A$1503,"&gt;="&amp;DATE(YEAR($B$2),MONTH($B$2)+9,1),'연차 사용 기록'!$A$4:$A$1503,"&lt;"&amp;DATE(YEAR($B$2),MONTH($B$2)+10,1)))</f>
        <v/>
      </c>
      <c r="Y12" s="15">
        <f>IF(OR($A12="",$B$2=""),"",SUMIFS('연차 사용 기록'!$H$4:$H$1503,'연차 사용 기록'!$C$4:$C$1503,$A12,'연차 사용 기록'!$A$4:$A$1503,"&gt;="&amp;DATE(YEAR($B$2),MONTH($B$2)+10,1),'연차 사용 기록'!$A$4:$A$1503,"&lt;"&amp;DATE(YEAR($B$2),MONTH($B$2)+11,1)))</f>
        <v/>
      </c>
      <c r="Z12" s="15">
        <f>IF(OR($A12="",$B$2=""),"",SUMIFS('연차 사용 기록'!$H$4:$H$1503,'연차 사용 기록'!$C$4:$C$1503,$A12,'연차 사용 기록'!$A$4:$A$1503,"&gt;="&amp;DATE(YEAR($B$2),MONTH($B$2)+11,1),'연차 사용 기록'!$A$4:$A$1503,"&lt;"&amp;DATE(YEAR($B$2),MONTH($B$2)+12,1)))</f>
        <v/>
      </c>
    </row>
    <row r="13">
      <c r="A13" s="12" t="n"/>
      <c r="B13" s="12" t="n"/>
      <c r="C13" s="12" t="n"/>
      <c r="D13" s="7" t="n"/>
      <c r="E13" s="12" t="n"/>
      <c r="F13" s="12" t="n"/>
      <c r="G13" s="12">
        <f>IF(A13="","",SUMIFS('연차 사용 기록'!$H$4:$H$1503,'연차 사용 기록'!$C$4:$C$1503,A13,'연차 사용 기록'!$A$4:$A$1503,"&gt;="&amp;IF($B$2="",0,$B$2),'연차 사용 기록'!$A$4:$A$1503,"&lt;="&amp;IF($D$2="",2958465,$D$2)))</f>
        <v/>
      </c>
      <c r="H13" s="12">
        <f>IF(A13="","",(N(E13)+N(F13))-N(G13))</f>
        <v/>
      </c>
      <c r="I13" s="13">
        <f>IF(OR(A13="",(N(E13)+N(F13))=0),"",G13/(N(E13)+N(F13)))</f>
        <v/>
      </c>
      <c r="J13" s="7" t="n"/>
      <c r="K13" s="7" t="n"/>
      <c r="L13" s="12">
        <f>IF(OR(A13="",$D$2=""),"",IF(TODAY()&gt;$D$2,H13,""))</f>
        <v/>
      </c>
      <c r="M13" s="12" t="n"/>
      <c r="N13" s="14" t="n"/>
      <c r="O13" s="15">
        <f>IF(OR($A13="",$B$2=""),"",SUMIFS('연차 사용 기록'!$H$4:$H$1503,'연차 사용 기록'!$C$4:$C$1503,$A13,'연차 사용 기록'!$A$4:$A$1503,"&gt;="&amp;DATE(YEAR($B$2),MONTH($B$2)+0,1),'연차 사용 기록'!$A$4:$A$1503,"&lt;"&amp;DATE(YEAR($B$2),MONTH($B$2)+1,1)))</f>
        <v/>
      </c>
      <c r="P13" s="15">
        <f>IF(OR($A13="",$B$2=""),"",SUMIFS('연차 사용 기록'!$H$4:$H$1503,'연차 사용 기록'!$C$4:$C$1503,$A13,'연차 사용 기록'!$A$4:$A$1503,"&gt;="&amp;DATE(YEAR($B$2),MONTH($B$2)+1,1),'연차 사용 기록'!$A$4:$A$1503,"&lt;"&amp;DATE(YEAR($B$2),MONTH($B$2)+2,1)))</f>
        <v/>
      </c>
      <c r="Q13" s="15">
        <f>IF(OR($A13="",$B$2=""),"",SUMIFS('연차 사용 기록'!$H$4:$H$1503,'연차 사용 기록'!$C$4:$C$1503,$A13,'연차 사용 기록'!$A$4:$A$1503,"&gt;="&amp;DATE(YEAR($B$2),MONTH($B$2)+2,1),'연차 사용 기록'!$A$4:$A$1503,"&lt;"&amp;DATE(YEAR($B$2),MONTH($B$2)+3,1)))</f>
        <v/>
      </c>
      <c r="R13" s="15">
        <f>IF(OR($A13="",$B$2=""),"",SUMIFS('연차 사용 기록'!$H$4:$H$1503,'연차 사용 기록'!$C$4:$C$1503,$A13,'연차 사용 기록'!$A$4:$A$1503,"&gt;="&amp;DATE(YEAR($B$2),MONTH($B$2)+3,1),'연차 사용 기록'!$A$4:$A$1503,"&lt;"&amp;DATE(YEAR($B$2),MONTH($B$2)+4,1)))</f>
        <v/>
      </c>
      <c r="S13" s="15">
        <f>IF(OR($A13="",$B$2=""),"",SUMIFS('연차 사용 기록'!$H$4:$H$1503,'연차 사용 기록'!$C$4:$C$1503,$A13,'연차 사용 기록'!$A$4:$A$1503,"&gt;="&amp;DATE(YEAR($B$2),MONTH($B$2)+4,1),'연차 사용 기록'!$A$4:$A$1503,"&lt;"&amp;DATE(YEAR($B$2),MONTH($B$2)+5,1)))</f>
        <v/>
      </c>
      <c r="T13" s="15">
        <f>IF(OR($A13="",$B$2=""),"",SUMIFS('연차 사용 기록'!$H$4:$H$1503,'연차 사용 기록'!$C$4:$C$1503,$A13,'연차 사용 기록'!$A$4:$A$1503,"&gt;="&amp;DATE(YEAR($B$2),MONTH($B$2)+5,1),'연차 사용 기록'!$A$4:$A$1503,"&lt;"&amp;DATE(YEAR($B$2),MONTH($B$2)+6,1)))</f>
        <v/>
      </c>
      <c r="U13" s="15">
        <f>IF(OR($A13="",$B$2=""),"",SUMIFS('연차 사용 기록'!$H$4:$H$1503,'연차 사용 기록'!$C$4:$C$1503,$A13,'연차 사용 기록'!$A$4:$A$1503,"&gt;="&amp;DATE(YEAR($B$2),MONTH($B$2)+6,1),'연차 사용 기록'!$A$4:$A$1503,"&lt;"&amp;DATE(YEAR($B$2),MONTH($B$2)+7,1)))</f>
        <v/>
      </c>
      <c r="V13" s="15">
        <f>IF(OR($A13="",$B$2=""),"",SUMIFS('연차 사용 기록'!$H$4:$H$1503,'연차 사용 기록'!$C$4:$C$1503,$A13,'연차 사용 기록'!$A$4:$A$1503,"&gt;="&amp;DATE(YEAR($B$2),MONTH($B$2)+7,1),'연차 사용 기록'!$A$4:$A$1503,"&lt;"&amp;DATE(YEAR($B$2),MONTH($B$2)+8,1)))</f>
        <v/>
      </c>
      <c r="W13" s="15">
        <f>IF(OR($A13="",$B$2=""),"",SUMIFS('연차 사용 기록'!$H$4:$H$1503,'연차 사용 기록'!$C$4:$C$1503,$A13,'연차 사용 기록'!$A$4:$A$1503,"&gt;="&amp;DATE(YEAR($B$2),MONTH($B$2)+8,1),'연차 사용 기록'!$A$4:$A$1503,"&lt;"&amp;DATE(YEAR($B$2),MONTH($B$2)+9,1)))</f>
        <v/>
      </c>
      <c r="X13" s="15">
        <f>IF(OR($A13="",$B$2=""),"",SUMIFS('연차 사용 기록'!$H$4:$H$1503,'연차 사용 기록'!$C$4:$C$1503,$A13,'연차 사용 기록'!$A$4:$A$1503,"&gt;="&amp;DATE(YEAR($B$2),MONTH($B$2)+9,1),'연차 사용 기록'!$A$4:$A$1503,"&lt;"&amp;DATE(YEAR($B$2),MONTH($B$2)+10,1)))</f>
        <v/>
      </c>
      <c r="Y13" s="15">
        <f>IF(OR($A13="",$B$2=""),"",SUMIFS('연차 사용 기록'!$H$4:$H$1503,'연차 사용 기록'!$C$4:$C$1503,$A13,'연차 사용 기록'!$A$4:$A$1503,"&gt;="&amp;DATE(YEAR($B$2),MONTH($B$2)+10,1),'연차 사용 기록'!$A$4:$A$1503,"&lt;"&amp;DATE(YEAR($B$2),MONTH($B$2)+11,1)))</f>
        <v/>
      </c>
      <c r="Z13" s="15">
        <f>IF(OR($A13="",$B$2=""),"",SUMIFS('연차 사용 기록'!$H$4:$H$1503,'연차 사용 기록'!$C$4:$C$1503,$A13,'연차 사용 기록'!$A$4:$A$1503,"&gt;="&amp;DATE(YEAR($B$2),MONTH($B$2)+11,1),'연차 사용 기록'!$A$4:$A$1503,"&lt;"&amp;DATE(YEAR($B$2),MONTH($B$2)+12,1)))</f>
        <v/>
      </c>
    </row>
    <row r="14">
      <c r="A14" s="12" t="n"/>
      <c r="B14" s="12" t="n"/>
      <c r="C14" s="12" t="n"/>
      <c r="D14" s="7" t="n"/>
      <c r="E14" s="12" t="n"/>
      <c r="F14" s="12" t="n"/>
      <c r="G14" s="12">
        <f>IF(A14="","",SUMIFS('연차 사용 기록'!$H$4:$H$1503,'연차 사용 기록'!$C$4:$C$1503,A14,'연차 사용 기록'!$A$4:$A$1503,"&gt;="&amp;IF($B$2="",0,$B$2),'연차 사용 기록'!$A$4:$A$1503,"&lt;="&amp;IF($D$2="",2958465,$D$2)))</f>
        <v/>
      </c>
      <c r="H14" s="12">
        <f>IF(A14="","",(N(E14)+N(F14))-N(G14))</f>
        <v/>
      </c>
      <c r="I14" s="13">
        <f>IF(OR(A14="",(N(E14)+N(F14))=0),"",G14/(N(E14)+N(F14)))</f>
        <v/>
      </c>
      <c r="J14" s="7" t="n"/>
      <c r="K14" s="7" t="n"/>
      <c r="L14" s="12">
        <f>IF(OR(A14="",$D$2=""),"",IF(TODAY()&gt;$D$2,H14,""))</f>
        <v/>
      </c>
      <c r="M14" s="12" t="n"/>
      <c r="N14" s="14" t="n"/>
      <c r="O14" s="15">
        <f>IF(OR($A14="",$B$2=""),"",SUMIFS('연차 사용 기록'!$H$4:$H$1503,'연차 사용 기록'!$C$4:$C$1503,$A14,'연차 사용 기록'!$A$4:$A$1503,"&gt;="&amp;DATE(YEAR($B$2),MONTH($B$2)+0,1),'연차 사용 기록'!$A$4:$A$1503,"&lt;"&amp;DATE(YEAR($B$2),MONTH($B$2)+1,1)))</f>
        <v/>
      </c>
      <c r="P14" s="15">
        <f>IF(OR($A14="",$B$2=""),"",SUMIFS('연차 사용 기록'!$H$4:$H$1503,'연차 사용 기록'!$C$4:$C$1503,$A14,'연차 사용 기록'!$A$4:$A$1503,"&gt;="&amp;DATE(YEAR($B$2),MONTH($B$2)+1,1),'연차 사용 기록'!$A$4:$A$1503,"&lt;"&amp;DATE(YEAR($B$2),MONTH($B$2)+2,1)))</f>
        <v/>
      </c>
      <c r="Q14" s="15">
        <f>IF(OR($A14="",$B$2=""),"",SUMIFS('연차 사용 기록'!$H$4:$H$1503,'연차 사용 기록'!$C$4:$C$1503,$A14,'연차 사용 기록'!$A$4:$A$1503,"&gt;="&amp;DATE(YEAR($B$2),MONTH($B$2)+2,1),'연차 사용 기록'!$A$4:$A$1503,"&lt;"&amp;DATE(YEAR($B$2),MONTH($B$2)+3,1)))</f>
        <v/>
      </c>
      <c r="R14" s="15">
        <f>IF(OR($A14="",$B$2=""),"",SUMIFS('연차 사용 기록'!$H$4:$H$1503,'연차 사용 기록'!$C$4:$C$1503,$A14,'연차 사용 기록'!$A$4:$A$1503,"&gt;="&amp;DATE(YEAR($B$2),MONTH($B$2)+3,1),'연차 사용 기록'!$A$4:$A$1503,"&lt;"&amp;DATE(YEAR($B$2),MONTH($B$2)+4,1)))</f>
        <v/>
      </c>
      <c r="S14" s="15">
        <f>IF(OR($A14="",$B$2=""),"",SUMIFS('연차 사용 기록'!$H$4:$H$1503,'연차 사용 기록'!$C$4:$C$1503,$A14,'연차 사용 기록'!$A$4:$A$1503,"&gt;="&amp;DATE(YEAR($B$2),MONTH($B$2)+4,1),'연차 사용 기록'!$A$4:$A$1503,"&lt;"&amp;DATE(YEAR($B$2),MONTH($B$2)+5,1)))</f>
        <v/>
      </c>
      <c r="T14" s="15">
        <f>IF(OR($A14="",$B$2=""),"",SUMIFS('연차 사용 기록'!$H$4:$H$1503,'연차 사용 기록'!$C$4:$C$1503,$A14,'연차 사용 기록'!$A$4:$A$1503,"&gt;="&amp;DATE(YEAR($B$2),MONTH($B$2)+5,1),'연차 사용 기록'!$A$4:$A$1503,"&lt;"&amp;DATE(YEAR($B$2),MONTH($B$2)+6,1)))</f>
        <v/>
      </c>
      <c r="U14" s="15">
        <f>IF(OR($A14="",$B$2=""),"",SUMIFS('연차 사용 기록'!$H$4:$H$1503,'연차 사용 기록'!$C$4:$C$1503,$A14,'연차 사용 기록'!$A$4:$A$1503,"&gt;="&amp;DATE(YEAR($B$2),MONTH($B$2)+6,1),'연차 사용 기록'!$A$4:$A$1503,"&lt;"&amp;DATE(YEAR($B$2),MONTH($B$2)+7,1)))</f>
        <v/>
      </c>
      <c r="V14" s="15">
        <f>IF(OR($A14="",$B$2=""),"",SUMIFS('연차 사용 기록'!$H$4:$H$1503,'연차 사용 기록'!$C$4:$C$1503,$A14,'연차 사용 기록'!$A$4:$A$1503,"&gt;="&amp;DATE(YEAR($B$2),MONTH($B$2)+7,1),'연차 사용 기록'!$A$4:$A$1503,"&lt;"&amp;DATE(YEAR($B$2),MONTH($B$2)+8,1)))</f>
        <v/>
      </c>
      <c r="W14" s="15">
        <f>IF(OR($A14="",$B$2=""),"",SUMIFS('연차 사용 기록'!$H$4:$H$1503,'연차 사용 기록'!$C$4:$C$1503,$A14,'연차 사용 기록'!$A$4:$A$1503,"&gt;="&amp;DATE(YEAR($B$2),MONTH($B$2)+8,1),'연차 사용 기록'!$A$4:$A$1503,"&lt;"&amp;DATE(YEAR($B$2),MONTH($B$2)+9,1)))</f>
        <v/>
      </c>
      <c r="X14" s="15">
        <f>IF(OR($A14="",$B$2=""),"",SUMIFS('연차 사용 기록'!$H$4:$H$1503,'연차 사용 기록'!$C$4:$C$1503,$A14,'연차 사용 기록'!$A$4:$A$1503,"&gt;="&amp;DATE(YEAR($B$2),MONTH($B$2)+9,1),'연차 사용 기록'!$A$4:$A$1503,"&lt;"&amp;DATE(YEAR($B$2),MONTH($B$2)+10,1)))</f>
        <v/>
      </c>
      <c r="Y14" s="15">
        <f>IF(OR($A14="",$B$2=""),"",SUMIFS('연차 사용 기록'!$H$4:$H$1503,'연차 사용 기록'!$C$4:$C$1503,$A14,'연차 사용 기록'!$A$4:$A$1503,"&gt;="&amp;DATE(YEAR($B$2),MONTH($B$2)+10,1),'연차 사용 기록'!$A$4:$A$1503,"&lt;"&amp;DATE(YEAR($B$2),MONTH($B$2)+11,1)))</f>
        <v/>
      </c>
      <c r="Z14" s="15">
        <f>IF(OR($A14="",$B$2=""),"",SUMIFS('연차 사용 기록'!$H$4:$H$1503,'연차 사용 기록'!$C$4:$C$1503,$A14,'연차 사용 기록'!$A$4:$A$1503,"&gt;="&amp;DATE(YEAR($B$2),MONTH($B$2)+11,1),'연차 사용 기록'!$A$4:$A$1503,"&lt;"&amp;DATE(YEAR($B$2),MONTH($B$2)+12,1)))</f>
        <v/>
      </c>
    </row>
    <row r="15">
      <c r="A15" s="12" t="n"/>
      <c r="B15" s="12" t="n"/>
      <c r="C15" s="12" t="n"/>
      <c r="D15" s="7" t="n"/>
      <c r="E15" s="12" t="n"/>
      <c r="F15" s="12" t="n"/>
      <c r="G15" s="12">
        <f>IF(A15="","",SUMIFS('연차 사용 기록'!$H$4:$H$1503,'연차 사용 기록'!$C$4:$C$1503,A15,'연차 사용 기록'!$A$4:$A$1503,"&gt;="&amp;IF($B$2="",0,$B$2),'연차 사용 기록'!$A$4:$A$1503,"&lt;="&amp;IF($D$2="",2958465,$D$2)))</f>
        <v/>
      </c>
      <c r="H15" s="12">
        <f>IF(A15="","",(N(E15)+N(F15))-N(G15))</f>
        <v/>
      </c>
      <c r="I15" s="13">
        <f>IF(OR(A15="",(N(E15)+N(F15))=0),"",G15/(N(E15)+N(F15)))</f>
        <v/>
      </c>
      <c r="J15" s="7" t="n"/>
      <c r="K15" s="7" t="n"/>
      <c r="L15" s="12">
        <f>IF(OR(A15="",$D$2=""),"",IF(TODAY()&gt;$D$2,H15,""))</f>
        <v/>
      </c>
      <c r="M15" s="12" t="n"/>
      <c r="N15" s="14" t="n"/>
      <c r="O15" s="15">
        <f>IF(OR($A15="",$B$2=""),"",SUMIFS('연차 사용 기록'!$H$4:$H$1503,'연차 사용 기록'!$C$4:$C$1503,$A15,'연차 사용 기록'!$A$4:$A$1503,"&gt;="&amp;DATE(YEAR($B$2),MONTH($B$2)+0,1),'연차 사용 기록'!$A$4:$A$1503,"&lt;"&amp;DATE(YEAR($B$2),MONTH($B$2)+1,1)))</f>
        <v/>
      </c>
      <c r="P15" s="15">
        <f>IF(OR($A15="",$B$2=""),"",SUMIFS('연차 사용 기록'!$H$4:$H$1503,'연차 사용 기록'!$C$4:$C$1503,$A15,'연차 사용 기록'!$A$4:$A$1503,"&gt;="&amp;DATE(YEAR($B$2),MONTH($B$2)+1,1),'연차 사용 기록'!$A$4:$A$1503,"&lt;"&amp;DATE(YEAR($B$2),MONTH($B$2)+2,1)))</f>
        <v/>
      </c>
      <c r="Q15" s="15">
        <f>IF(OR($A15="",$B$2=""),"",SUMIFS('연차 사용 기록'!$H$4:$H$1503,'연차 사용 기록'!$C$4:$C$1503,$A15,'연차 사용 기록'!$A$4:$A$1503,"&gt;="&amp;DATE(YEAR($B$2),MONTH($B$2)+2,1),'연차 사용 기록'!$A$4:$A$1503,"&lt;"&amp;DATE(YEAR($B$2),MONTH($B$2)+3,1)))</f>
        <v/>
      </c>
      <c r="R15" s="15">
        <f>IF(OR($A15="",$B$2=""),"",SUMIFS('연차 사용 기록'!$H$4:$H$1503,'연차 사용 기록'!$C$4:$C$1503,$A15,'연차 사용 기록'!$A$4:$A$1503,"&gt;="&amp;DATE(YEAR($B$2),MONTH($B$2)+3,1),'연차 사용 기록'!$A$4:$A$1503,"&lt;"&amp;DATE(YEAR($B$2),MONTH($B$2)+4,1)))</f>
        <v/>
      </c>
      <c r="S15" s="15">
        <f>IF(OR($A15="",$B$2=""),"",SUMIFS('연차 사용 기록'!$H$4:$H$1503,'연차 사용 기록'!$C$4:$C$1503,$A15,'연차 사용 기록'!$A$4:$A$1503,"&gt;="&amp;DATE(YEAR($B$2),MONTH($B$2)+4,1),'연차 사용 기록'!$A$4:$A$1503,"&lt;"&amp;DATE(YEAR($B$2),MONTH($B$2)+5,1)))</f>
        <v/>
      </c>
      <c r="T15" s="15">
        <f>IF(OR($A15="",$B$2=""),"",SUMIFS('연차 사용 기록'!$H$4:$H$1503,'연차 사용 기록'!$C$4:$C$1503,$A15,'연차 사용 기록'!$A$4:$A$1503,"&gt;="&amp;DATE(YEAR($B$2),MONTH($B$2)+5,1),'연차 사용 기록'!$A$4:$A$1503,"&lt;"&amp;DATE(YEAR($B$2),MONTH($B$2)+6,1)))</f>
        <v/>
      </c>
      <c r="U15" s="15">
        <f>IF(OR($A15="",$B$2=""),"",SUMIFS('연차 사용 기록'!$H$4:$H$1503,'연차 사용 기록'!$C$4:$C$1503,$A15,'연차 사용 기록'!$A$4:$A$1503,"&gt;="&amp;DATE(YEAR($B$2),MONTH($B$2)+6,1),'연차 사용 기록'!$A$4:$A$1503,"&lt;"&amp;DATE(YEAR($B$2),MONTH($B$2)+7,1)))</f>
        <v/>
      </c>
      <c r="V15" s="15">
        <f>IF(OR($A15="",$B$2=""),"",SUMIFS('연차 사용 기록'!$H$4:$H$1503,'연차 사용 기록'!$C$4:$C$1503,$A15,'연차 사용 기록'!$A$4:$A$1503,"&gt;="&amp;DATE(YEAR($B$2),MONTH($B$2)+7,1),'연차 사용 기록'!$A$4:$A$1503,"&lt;"&amp;DATE(YEAR($B$2),MONTH($B$2)+8,1)))</f>
        <v/>
      </c>
      <c r="W15" s="15">
        <f>IF(OR($A15="",$B$2=""),"",SUMIFS('연차 사용 기록'!$H$4:$H$1503,'연차 사용 기록'!$C$4:$C$1503,$A15,'연차 사용 기록'!$A$4:$A$1503,"&gt;="&amp;DATE(YEAR($B$2),MONTH($B$2)+8,1),'연차 사용 기록'!$A$4:$A$1503,"&lt;"&amp;DATE(YEAR($B$2),MONTH($B$2)+9,1)))</f>
        <v/>
      </c>
      <c r="X15" s="15">
        <f>IF(OR($A15="",$B$2=""),"",SUMIFS('연차 사용 기록'!$H$4:$H$1503,'연차 사용 기록'!$C$4:$C$1503,$A15,'연차 사용 기록'!$A$4:$A$1503,"&gt;="&amp;DATE(YEAR($B$2),MONTH($B$2)+9,1),'연차 사용 기록'!$A$4:$A$1503,"&lt;"&amp;DATE(YEAR($B$2),MONTH($B$2)+10,1)))</f>
        <v/>
      </c>
      <c r="Y15" s="15">
        <f>IF(OR($A15="",$B$2=""),"",SUMIFS('연차 사용 기록'!$H$4:$H$1503,'연차 사용 기록'!$C$4:$C$1503,$A15,'연차 사용 기록'!$A$4:$A$1503,"&gt;="&amp;DATE(YEAR($B$2),MONTH($B$2)+10,1),'연차 사용 기록'!$A$4:$A$1503,"&lt;"&amp;DATE(YEAR($B$2),MONTH($B$2)+11,1)))</f>
        <v/>
      </c>
      <c r="Z15" s="15">
        <f>IF(OR($A15="",$B$2=""),"",SUMIFS('연차 사용 기록'!$H$4:$H$1503,'연차 사용 기록'!$C$4:$C$1503,$A15,'연차 사용 기록'!$A$4:$A$1503,"&gt;="&amp;DATE(YEAR($B$2),MONTH($B$2)+11,1),'연차 사용 기록'!$A$4:$A$1503,"&lt;"&amp;DATE(YEAR($B$2),MONTH($B$2)+12,1)))</f>
        <v/>
      </c>
    </row>
    <row r="16">
      <c r="A16" s="12" t="n"/>
      <c r="B16" s="12" t="n"/>
      <c r="C16" s="12" t="n"/>
      <c r="D16" s="7" t="n"/>
      <c r="E16" s="12" t="n"/>
      <c r="F16" s="12" t="n"/>
      <c r="G16" s="12">
        <f>IF(A16="","",SUMIFS('연차 사용 기록'!$H$4:$H$1503,'연차 사용 기록'!$C$4:$C$1503,A16,'연차 사용 기록'!$A$4:$A$1503,"&gt;="&amp;IF($B$2="",0,$B$2),'연차 사용 기록'!$A$4:$A$1503,"&lt;="&amp;IF($D$2="",2958465,$D$2)))</f>
        <v/>
      </c>
      <c r="H16" s="12">
        <f>IF(A16="","",(N(E16)+N(F16))-N(G16))</f>
        <v/>
      </c>
      <c r="I16" s="13">
        <f>IF(OR(A16="",(N(E16)+N(F16))=0),"",G16/(N(E16)+N(F16)))</f>
        <v/>
      </c>
      <c r="J16" s="7" t="n"/>
      <c r="K16" s="7" t="n"/>
      <c r="L16" s="12">
        <f>IF(OR(A16="",$D$2=""),"",IF(TODAY()&gt;$D$2,H16,""))</f>
        <v/>
      </c>
      <c r="M16" s="12" t="n"/>
      <c r="N16" s="14" t="n"/>
      <c r="O16" s="15">
        <f>IF(OR($A16="",$B$2=""),"",SUMIFS('연차 사용 기록'!$H$4:$H$1503,'연차 사용 기록'!$C$4:$C$1503,$A16,'연차 사용 기록'!$A$4:$A$1503,"&gt;="&amp;DATE(YEAR($B$2),MONTH($B$2)+0,1),'연차 사용 기록'!$A$4:$A$1503,"&lt;"&amp;DATE(YEAR($B$2),MONTH($B$2)+1,1)))</f>
        <v/>
      </c>
      <c r="P16" s="15">
        <f>IF(OR($A16="",$B$2=""),"",SUMIFS('연차 사용 기록'!$H$4:$H$1503,'연차 사용 기록'!$C$4:$C$1503,$A16,'연차 사용 기록'!$A$4:$A$1503,"&gt;="&amp;DATE(YEAR($B$2),MONTH($B$2)+1,1),'연차 사용 기록'!$A$4:$A$1503,"&lt;"&amp;DATE(YEAR($B$2),MONTH($B$2)+2,1)))</f>
        <v/>
      </c>
      <c r="Q16" s="15">
        <f>IF(OR($A16="",$B$2=""),"",SUMIFS('연차 사용 기록'!$H$4:$H$1503,'연차 사용 기록'!$C$4:$C$1503,$A16,'연차 사용 기록'!$A$4:$A$1503,"&gt;="&amp;DATE(YEAR($B$2),MONTH($B$2)+2,1),'연차 사용 기록'!$A$4:$A$1503,"&lt;"&amp;DATE(YEAR($B$2),MONTH($B$2)+3,1)))</f>
        <v/>
      </c>
      <c r="R16" s="15">
        <f>IF(OR($A16="",$B$2=""),"",SUMIFS('연차 사용 기록'!$H$4:$H$1503,'연차 사용 기록'!$C$4:$C$1503,$A16,'연차 사용 기록'!$A$4:$A$1503,"&gt;="&amp;DATE(YEAR($B$2),MONTH($B$2)+3,1),'연차 사용 기록'!$A$4:$A$1503,"&lt;"&amp;DATE(YEAR($B$2),MONTH($B$2)+4,1)))</f>
        <v/>
      </c>
      <c r="S16" s="15">
        <f>IF(OR($A16="",$B$2=""),"",SUMIFS('연차 사용 기록'!$H$4:$H$1503,'연차 사용 기록'!$C$4:$C$1503,$A16,'연차 사용 기록'!$A$4:$A$1503,"&gt;="&amp;DATE(YEAR($B$2),MONTH($B$2)+4,1),'연차 사용 기록'!$A$4:$A$1503,"&lt;"&amp;DATE(YEAR($B$2),MONTH($B$2)+5,1)))</f>
        <v/>
      </c>
      <c r="T16" s="15">
        <f>IF(OR($A16="",$B$2=""),"",SUMIFS('연차 사용 기록'!$H$4:$H$1503,'연차 사용 기록'!$C$4:$C$1503,$A16,'연차 사용 기록'!$A$4:$A$1503,"&gt;="&amp;DATE(YEAR($B$2),MONTH($B$2)+5,1),'연차 사용 기록'!$A$4:$A$1503,"&lt;"&amp;DATE(YEAR($B$2),MONTH($B$2)+6,1)))</f>
        <v/>
      </c>
      <c r="U16" s="15">
        <f>IF(OR($A16="",$B$2=""),"",SUMIFS('연차 사용 기록'!$H$4:$H$1503,'연차 사용 기록'!$C$4:$C$1503,$A16,'연차 사용 기록'!$A$4:$A$1503,"&gt;="&amp;DATE(YEAR($B$2),MONTH($B$2)+6,1),'연차 사용 기록'!$A$4:$A$1503,"&lt;"&amp;DATE(YEAR($B$2),MONTH($B$2)+7,1)))</f>
        <v/>
      </c>
      <c r="V16" s="15">
        <f>IF(OR($A16="",$B$2=""),"",SUMIFS('연차 사용 기록'!$H$4:$H$1503,'연차 사용 기록'!$C$4:$C$1503,$A16,'연차 사용 기록'!$A$4:$A$1503,"&gt;="&amp;DATE(YEAR($B$2),MONTH($B$2)+7,1),'연차 사용 기록'!$A$4:$A$1503,"&lt;"&amp;DATE(YEAR($B$2),MONTH($B$2)+8,1)))</f>
        <v/>
      </c>
      <c r="W16" s="15">
        <f>IF(OR($A16="",$B$2=""),"",SUMIFS('연차 사용 기록'!$H$4:$H$1503,'연차 사용 기록'!$C$4:$C$1503,$A16,'연차 사용 기록'!$A$4:$A$1503,"&gt;="&amp;DATE(YEAR($B$2),MONTH($B$2)+8,1),'연차 사용 기록'!$A$4:$A$1503,"&lt;"&amp;DATE(YEAR($B$2),MONTH($B$2)+9,1)))</f>
        <v/>
      </c>
      <c r="X16" s="15">
        <f>IF(OR($A16="",$B$2=""),"",SUMIFS('연차 사용 기록'!$H$4:$H$1503,'연차 사용 기록'!$C$4:$C$1503,$A16,'연차 사용 기록'!$A$4:$A$1503,"&gt;="&amp;DATE(YEAR($B$2),MONTH($B$2)+9,1),'연차 사용 기록'!$A$4:$A$1503,"&lt;"&amp;DATE(YEAR($B$2),MONTH($B$2)+10,1)))</f>
        <v/>
      </c>
      <c r="Y16" s="15">
        <f>IF(OR($A16="",$B$2=""),"",SUMIFS('연차 사용 기록'!$H$4:$H$1503,'연차 사용 기록'!$C$4:$C$1503,$A16,'연차 사용 기록'!$A$4:$A$1503,"&gt;="&amp;DATE(YEAR($B$2),MONTH($B$2)+10,1),'연차 사용 기록'!$A$4:$A$1503,"&lt;"&amp;DATE(YEAR($B$2),MONTH($B$2)+11,1)))</f>
        <v/>
      </c>
      <c r="Z16" s="15">
        <f>IF(OR($A16="",$B$2=""),"",SUMIFS('연차 사용 기록'!$H$4:$H$1503,'연차 사용 기록'!$C$4:$C$1503,$A16,'연차 사용 기록'!$A$4:$A$1503,"&gt;="&amp;DATE(YEAR($B$2),MONTH($B$2)+11,1),'연차 사용 기록'!$A$4:$A$1503,"&lt;"&amp;DATE(YEAR($B$2),MONTH($B$2)+12,1)))</f>
        <v/>
      </c>
    </row>
    <row r="17">
      <c r="A17" s="12" t="n"/>
      <c r="B17" s="12" t="n"/>
      <c r="C17" s="12" t="n"/>
      <c r="D17" s="7" t="n"/>
      <c r="E17" s="12" t="n"/>
      <c r="F17" s="12" t="n"/>
      <c r="G17" s="12">
        <f>IF(A17="","",SUMIFS('연차 사용 기록'!$H$4:$H$1503,'연차 사용 기록'!$C$4:$C$1503,A17,'연차 사용 기록'!$A$4:$A$1503,"&gt;="&amp;IF($B$2="",0,$B$2),'연차 사용 기록'!$A$4:$A$1503,"&lt;="&amp;IF($D$2="",2958465,$D$2)))</f>
        <v/>
      </c>
      <c r="H17" s="12">
        <f>IF(A17="","",(N(E17)+N(F17))-N(G17))</f>
        <v/>
      </c>
      <c r="I17" s="13">
        <f>IF(OR(A17="",(N(E17)+N(F17))=0),"",G17/(N(E17)+N(F17)))</f>
        <v/>
      </c>
      <c r="J17" s="7" t="n"/>
      <c r="K17" s="7" t="n"/>
      <c r="L17" s="12">
        <f>IF(OR(A17="",$D$2=""),"",IF(TODAY()&gt;$D$2,H17,""))</f>
        <v/>
      </c>
      <c r="M17" s="12" t="n"/>
      <c r="N17" s="14" t="n"/>
      <c r="O17" s="15">
        <f>IF(OR($A17="",$B$2=""),"",SUMIFS('연차 사용 기록'!$H$4:$H$1503,'연차 사용 기록'!$C$4:$C$1503,$A17,'연차 사용 기록'!$A$4:$A$1503,"&gt;="&amp;DATE(YEAR($B$2),MONTH($B$2)+0,1),'연차 사용 기록'!$A$4:$A$1503,"&lt;"&amp;DATE(YEAR($B$2),MONTH($B$2)+1,1)))</f>
        <v/>
      </c>
      <c r="P17" s="15">
        <f>IF(OR($A17="",$B$2=""),"",SUMIFS('연차 사용 기록'!$H$4:$H$1503,'연차 사용 기록'!$C$4:$C$1503,$A17,'연차 사용 기록'!$A$4:$A$1503,"&gt;="&amp;DATE(YEAR($B$2),MONTH($B$2)+1,1),'연차 사용 기록'!$A$4:$A$1503,"&lt;"&amp;DATE(YEAR($B$2),MONTH($B$2)+2,1)))</f>
        <v/>
      </c>
      <c r="Q17" s="15">
        <f>IF(OR($A17="",$B$2=""),"",SUMIFS('연차 사용 기록'!$H$4:$H$1503,'연차 사용 기록'!$C$4:$C$1503,$A17,'연차 사용 기록'!$A$4:$A$1503,"&gt;="&amp;DATE(YEAR($B$2),MONTH($B$2)+2,1),'연차 사용 기록'!$A$4:$A$1503,"&lt;"&amp;DATE(YEAR($B$2),MONTH($B$2)+3,1)))</f>
        <v/>
      </c>
      <c r="R17" s="15">
        <f>IF(OR($A17="",$B$2=""),"",SUMIFS('연차 사용 기록'!$H$4:$H$1503,'연차 사용 기록'!$C$4:$C$1503,$A17,'연차 사용 기록'!$A$4:$A$1503,"&gt;="&amp;DATE(YEAR($B$2),MONTH($B$2)+3,1),'연차 사용 기록'!$A$4:$A$1503,"&lt;"&amp;DATE(YEAR($B$2),MONTH($B$2)+4,1)))</f>
        <v/>
      </c>
      <c r="S17" s="15">
        <f>IF(OR($A17="",$B$2=""),"",SUMIFS('연차 사용 기록'!$H$4:$H$1503,'연차 사용 기록'!$C$4:$C$1503,$A17,'연차 사용 기록'!$A$4:$A$1503,"&gt;="&amp;DATE(YEAR($B$2),MONTH($B$2)+4,1),'연차 사용 기록'!$A$4:$A$1503,"&lt;"&amp;DATE(YEAR($B$2),MONTH($B$2)+5,1)))</f>
        <v/>
      </c>
      <c r="T17" s="15">
        <f>IF(OR($A17="",$B$2=""),"",SUMIFS('연차 사용 기록'!$H$4:$H$1503,'연차 사용 기록'!$C$4:$C$1503,$A17,'연차 사용 기록'!$A$4:$A$1503,"&gt;="&amp;DATE(YEAR($B$2),MONTH($B$2)+5,1),'연차 사용 기록'!$A$4:$A$1503,"&lt;"&amp;DATE(YEAR($B$2),MONTH($B$2)+6,1)))</f>
        <v/>
      </c>
      <c r="U17" s="15">
        <f>IF(OR($A17="",$B$2=""),"",SUMIFS('연차 사용 기록'!$H$4:$H$1503,'연차 사용 기록'!$C$4:$C$1503,$A17,'연차 사용 기록'!$A$4:$A$1503,"&gt;="&amp;DATE(YEAR($B$2),MONTH($B$2)+6,1),'연차 사용 기록'!$A$4:$A$1503,"&lt;"&amp;DATE(YEAR($B$2),MONTH($B$2)+7,1)))</f>
        <v/>
      </c>
      <c r="V17" s="15">
        <f>IF(OR($A17="",$B$2=""),"",SUMIFS('연차 사용 기록'!$H$4:$H$1503,'연차 사용 기록'!$C$4:$C$1503,$A17,'연차 사용 기록'!$A$4:$A$1503,"&gt;="&amp;DATE(YEAR($B$2),MONTH($B$2)+7,1),'연차 사용 기록'!$A$4:$A$1503,"&lt;"&amp;DATE(YEAR($B$2),MONTH($B$2)+8,1)))</f>
        <v/>
      </c>
      <c r="W17" s="15">
        <f>IF(OR($A17="",$B$2=""),"",SUMIFS('연차 사용 기록'!$H$4:$H$1503,'연차 사용 기록'!$C$4:$C$1503,$A17,'연차 사용 기록'!$A$4:$A$1503,"&gt;="&amp;DATE(YEAR($B$2),MONTH($B$2)+8,1),'연차 사용 기록'!$A$4:$A$1503,"&lt;"&amp;DATE(YEAR($B$2),MONTH($B$2)+9,1)))</f>
        <v/>
      </c>
      <c r="X17" s="15">
        <f>IF(OR($A17="",$B$2=""),"",SUMIFS('연차 사용 기록'!$H$4:$H$1503,'연차 사용 기록'!$C$4:$C$1503,$A17,'연차 사용 기록'!$A$4:$A$1503,"&gt;="&amp;DATE(YEAR($B$2),MONTH($B$2)+9,1),'연차 사용 기록'!$A$4:$A$1503,"&lt;"&amp;DATE(YEAR($B$2),MONTH($B$2)+10,1)))</f>
        <v/>
      </c>
      <c r="Y17" s="15">
        <f>IF(OR($A17="",$B$2=""),"",SUMIFS('연차 사용 기록'!$H$4:$H$1503,'연차 사용 기록'!$C$4:$C$1503,$A17,'연차 사용 기록'!$A$4:$A$1503,"&gt;="&amp;DATE(YEAR($B$2),MONTH($B$2)+10,1),'연차 사용 기록'!$A$4:$A$1503,"&lt;"&amp;DATE(YEAR($B$2),MONTH($B$2)+11,1)))</f>
        <v/>
      </c>
      <c r="Z17" s="15">
        <f>IF(OR($A17="",$B$2=""),"",SUMIFS('연차 사용 기록'!$H$4:$H$1503,'연차 사용 기록'!$C$4:$C$1503,$A17,'연차 사용 기록'!$A$4:$A$1503,"&gt;="&amp;DATE(YEAR($B$2),MONTH($B$2)+11,1),'연차 사용 기록'!$A$4:$A$1503,"&lt;"&amp;DATE(YEAR($B$2),MONTH($B$2)+12,1)))</f>
        <v/>
      </c>
    </row>
    <row r="18">
      <c r="A18" s="12" t="n"/>
      <c r="B18" s="12" t="n"/>
      <c r="C18" s="12" t="n"/>
      <c r="D18" s="7" t="n"/>
      <c r="E18" s="12" t="n"/>
      <c r="F18" s="12" t="n"/>
      <c r="G18" s="12">
        <f>IF(A18="","",SUMIFS('연차 사용 기록'!$H$4:$H$1503,'연차 사용 기록'!$C$4:$C$1503,A18,'연차 사용 기록'!$A$4:$A$1503,"&gt;="&amp;IF($B$2="",0,$B$2),'연차 사용 기록'!$A$4:$A$1503,"&lt;="&amp;IF($D$2="",2958465,$D$2)))</f>
        <v/>
      </c>
      <c r="H18" s="12">
        <f>IF(A18="","",(N(E18)+N(F18))-N(G18))</f>
        <v/>
      </c>
      <c r="I18" s="13">
        <f>IF(OR(A18="",(N(E18)+N(F18))=0),"",G18/(N(E18)+N(F18)))</f>
        <v/>
      </c>
      <c r="J18" s="7" t="n"/>
      <c r="K18" s="7" t="n"/>
      <c r="L18" s="12">
        <f>IF(OR(A18="",$D$2=""),"",IF(TODAY()&gt;$D$2,H18,""))</f>
        <v/>
      </c>
      <c r="M18" s="12" t="n"/>
      <c r="N18" s="14" t="n"/>
      <c r="O18" s="15">
        <f>IF(OR($A18="",$B$2=""),"",SUMIFS('연차 사용 기록'!$H$4:$H$1503,'연차 사용 기록'!$C$4:$C$1503,$A18,'연차 사용 기록'!$A$4:$A$1503,"&gt;="&amp;DATE(YEAR($B$2),MONTH($B$2)+0,1),'연차 사용 기록'!$A$4:$A$1503,"&lt;"&amp;DATE(YEAR($B$2),MONTH($B$2)+1,1)))</f>
        <v/>
      </c>
      <c r="P18" s="15">
        <f>IF(OR($A18="",$B$2=""),"",SUMIFS('연차 사용 기록'!$H$4:$H$1503,'연차 사용 기록'!$C$4:$C$1503,$A18,'연차 사용 기록'!$A$4:$A$1503,"&gt;="&amp;DATE(YEAR($B$2),MONTH($B$2)+1,1),'연차 사용 기록'!$A$4:$A$1503,"&lt;"&amp;DATE(YEAR($B$2),MONTH($B$2)+2,1)))</f>
        <v/>
      </c>
      <c r="Q18" s="15">
        <f>IF(OR($A18="",$B$2=""),"",SUMIFS('연차 사용 기록'!$H$4:$H$1503,'연차 사용 기록'!$C$4:$C$1503,$A18,'연차 사용 기록'!$A$4:$A$1503,"&gt;="&amp;DATE(YEAR($B$2),MONTH($B$2)+2,1),'연차 사용 기록'!$A$4:$A$1503,"&lt;"&amp;DATE(YEAR($B$2),MONTH($B$2)+3,1)))</f>
        <v/>
      </c>
      <c r="R18" s="15">
        <f>IF(OR($A18="",$B$2=""),"",SUMIFS('연차 사용 기록'!$H$4:$H$1503,'연차 사용 기록'!$C$4:$C$1503,$A18,'연차 사용 기록'!$A$4:$A$1503,"&gt;="&amp;DATE(YEAR($B$2),MONTH($B$2)+3,1),'연차 사용 기록'!$A$4:$A$1503,"&lt;"&amp;DATE(YEAR($B$2),MONTH($B$2)+4,1)))</f>
        <v/>
      </c>
      <c r="S18" s="15">
        <f>IF(OR($A18="",$B$2=""),"",SUMIFS('연차 사용 기록'!$H$4:$H$1503,'연차 사용 기록'!$C$4:$C$1503,$A18,'연차 사용 기록'!$A$4:$A$1503,"&gt;="&amp;DATE(YEAR($B$2),MONTH($B$2)+4,1),'연차 사용 기록'!$A$4:$A$1503,"&lt;"&amp;DATE(YEAR($B$2),MONTH($B$2)+5,1)))</f>
        <v/>
      </c>
      <c r="T18" s="15">
        <f>IF(OR($A18="",$B$2=""),"",SUMIFS('연차 사용 기록'!$H$4:$H$1503,'연차 사용 기록'!$C$4:$C$1503,$A18,'연차 사용 기록'!$A$4:$A$1503,"&gt;="&amp;DATE(YEAR($B$2),MONTH($B$2)+5,1),'연차 사용 기록'!$A$4:$A$1503,"&lt;"&amp;DATE(YEAR($B$2),MONTH($B$2)+6,1)))</f>
        <v/>
      </c>
      <c r="U18" s="15">
        <f>IF(OR($A18="",$B$2=""),"",SUMIFS('연차 사용 기록'!$H$4:$H$1503,'연차 사용 기록'!$C$4:$C$1503,$A18,'연차 사용 기록'!$A$4:$A$1503,"&gt;="&amp;DATE(YEAR($B$2),MONTH($B$2)+6,1),'연차 사용 기록'!$A$4:$A$1503,"&lt;"&amp;DATE(YEAR($B$2),MONTH($B$2)+7,1)))</f>
        <v/>
      </c>
      <c r="V18" s="15">
        <f>IF(OR($A18="",$B$2=""),"",SUMIFS('연차 사용 기록'!$H$4:$H$1503,'연차 사용 기록'!$C$4:$C$1503,$A18,'연차 사용 기록'!$A$4:$A$1503,"&gt;="&amp;DATE(YEAR($B$2),MONTH($B$2)+7,1),'연차 사용 기록'!$A$4:$A$1503,"&lt;"&amp;DATE(YEAR($B$2),MONTH($B$2)+8,1)))</f>
        <v/>
      </c>
      <c r="W18" s="15">
        <f>IF(OR($A18="",$B$2=""),"",SUMIFS('연차 사용 기록'!$H$4:$H$1503,'연차 사용 기록'!$C$4:$C$1503,$A18,'연차 사용 기록'!$A$4:$A$1503,"&gt;="&amp;DATE(YEAR($B$2),MONTH($B$2)+8,1),'연차 사용 기록'!$A$4:$A$1503,"&lt;"&amp;DATE(YEAR($B$2),MONTH($B$2)+9,1)))</f>
        <v/>
      </c>
      <c r="X18" s="15">
        <f>IF(OR($A18="",$B$2=""),"",SUMIFS('연차 사용 기록'!$H$4:$H$1503,'연차 사용 기록'!$C$4:$C$1503,$A18,'연차 사용 기록'!$A$4:$A$1503,"&gt;="&amp;DATE(YEAR($B$2),MONTH($B$2)+9,1),'연차 사용 기록'!$A$4:$A$1503,"&lt;"&amp;DATE(YEAR($B$2),MONTH($B$2)+10,1)))</f>
        <v/>
      </c>
      <c r="Y18" s="15">
        <f>IF(OR($A18="",$B$2=""),"",SUMIFS('연차 사용 기록'!$H$4:$H$1503,'연차 사용 기록'!$C$4:$C$1503,$A18,'연차 사용 기록'!$A$4:$A$1503,"&gt;="&amp;DATE(YEAR($B$2),MONTH($B$2)+10,1),'연차 사용 기록'!$A$4:$A$1503,"&lt;"&amp;DATE(YEAR($B$2),MONTH($B$2)+11,1)))</f>
        <v/>
      </c>
      <c r="Z18" s="15">
        <f>IF(OR($A18="",$B$2=""),"",SUMIFS('연차 사용 기록'!$H$4:$H$1503,'연차 사용 기록'!$C$4:$C$1503,$A18,'연차 사용 기록'!$A$4:$A$1503,"&gt;="&amp;DATE(YEAR($B$2),MONTH($B$2)+11,1),'연차 사용 기록'!$A$4:$A$1503,"&lt;"&amp;DATE(YEAR($B$2),MONTH($B$2)+12,1)))</f>
        <v/>
      </c>
    </row>
    <row r="19">
      <c r="A19" s="12" t="n"/>
      <c r="B19" s="12" t="n"/>
      <c r="C19" s="12" t="n"/>
      <c r="D19" s="7" t="n"/>
      <c r="E19" s="12" t="n"/>
      <c r="F19" s="12" t="n"/>
      <c r="G19" s="12">
        <f>IF(A19="","",SUMIFS('연차 사용 기록'!$H$4:$H$1503,'연차 사용 기록'!$C$4:$C$1503,A19,'연차 사용 기록'!$A$4:$A$1503,"&gt;="&amp;IF($B$2="",0,$B$2),'연차 사용 기록'!$A$4:$A$1503,"&lt;="&amp;IF($D$2="",2958465,$D$2)))</f>
        <v/>
      </c>
      <c r="H19" s="12">
        <f>IF(A19="","",(N(E19)+N(F19))-N(G19))</f>
        <v/>
      </c>
      <c r="I19" s="13">
        <f>IF(OR(A19="",(N(E19)+N(F19))=0),"",G19/(N(E19)+N(F19)))</f>
        <v/>
      </c>
      <c r="J19" s="7" t="n"/>
      <c r="K19" s="7" t="n"/>
      <c r="L19" s="12">
        <f>IF(OR(A19="",$D$2=""),"",IF(TODAY()&gt;$D$2,H19,""))</f>
        <v/>
      </c>
      <c r="M19" s="12" t="n"/>
      <c r="N19" s="14" t="n"/>
      <c r="O19" s="15">
        <f>IF(OR($A19="",$B$2=""),"",SUMIFS('연차 사용 기록'!$H$4:$H$1503,'연차 사용 기록'!$C$4:$C$1503,$A19,'연차 사용 기록'!$A$4:$A$1503,"&gt;="&amp;DATE(YEAR($B$2),MONTH($B$2)+0,1),'연차 사용 기록'!$A$4:$A$1503,"&lt;"&amp;DATE(YEAR($B$2),MONTH($B$2)+1,1)))</f>
        <v/>
      </c>
      <c r="P19" s="15">
        <f>IF(OR($A19="",$B$2=""),"",SUMIFS('연차 사용 기록'!$H$4:$H$1503,'연차 사용 기록'!$C$4:$C$1503,$A19,'연차 사용 기록'!$A$4:$A$1503,"&gt;="&amp;DATE(YEAR($B$2),MONTH($B$2)+1,1),'연차 사용 기록'!$A$4:$A$1503,"&lt;"&amp;DATE(YEAR($B$2),MONTH($B$2)+2,1)))</f>
        <v/>
      </c>
      <c r="Q19" s="15">
        <f>IF(OR($A19="",$B$2=""),"",SUMIFS('연차 사용 기록'!$H$4:$H$1503,'연차 사용 기록'!$C$4:$C$1503,$A19,'연차 사용 기록'!$A$4:$A$1503,"&gt;="&amp;DATE(YEAR($B$2),MONTH($B$2)+2,1),'연차 사용 기록'!$A$4:$A$1503,"&lt;"&amp;DATE(YEAR($B$2),MONTH($B$2)+3,1)))</f>
        <v/>
      </c>
      <c r="R19" s="15">
        <f>IF(OR($A19="",$B$2=""),"",SUMIFS('연차 사용 기록'!$H$4:$H$1503,'연차 사용 기록'!$C$4:$C$1503,$A19,'연차 사용 기록'!$A$4:$A$1503,"&gt;="&amp;DATE(YEAR($B$2),MONTH($B$2)+3,1),'연차 사용 기록'!$A$4:$A$1503,"&lt;"&amp;DATE(YEAR($B$2),MONTH($B$2)+4,1)))</f>
        <v/>
      </c>
      <c r="S19" s="15">
        <f>IF(OR($A19="",$B$2=""),"",SUMIFS('연차 사용 기록'!$H$4:$H$1503,'연차 사용 기록'!$C$4:$C$1503,$A19,'연차 사용 기록'!$A$4:$A$1503,"&gt;="&amp;DATE(YEAR($B$2),MONTH($B$2)+4,1),'연차 사용 기록'!$A$4:$A$1503,"&lt;"&amp;DATE(YEAR($B$2),MONTH($B$2)+5,1)))</f>
        <v/>
      </c>
      <c r="T19" s="15">
        <f>IF(OR($A19="",$B$2=""),"",SUMIFS('연차 사용 기록'!$H$4:$H$1503,'연차 사용 기록'!$C$4:$C$1503,$A19,'연차 사용 기록'!$A$4:$A$1503,"&gt;="&amp;DATE(YEAR($B$2),MONTH($B$2)+5,1),'연차 사용 기록'!$A$4:$A$1503,"&lt;"&amp;DATE(YEAR($B$2),MONTH($B$2)+6,1)))</f>
        <v/>
      </c>
      <c r="U19" s="15">
        <f>IF(OR($A19="",$B$2=""),"",SUMIFS('연차 사용 기록'!$H$4:$H$1503,'연차 사용 기록'!$C$4:$C$1503,$A19,'연차 사용 기록'!$A$4:$A$1503,"&gt;="&amp;DATE(YEAR($B$2),MONTH($B$2)+6,1),'연차 사용 기록'!$A$4:$A$1503,"&lt;"&amp;DATE(YEAR($B$2),MONTH($B$2)+7,1)))</f>
        <v/>
      </c>
      <c r="V19" s="15">
        <f>IF(OR($A19="",$B$2=""),"",SUMIFS('연차 사용 기록'!$H$4:$H$1503,'연차 사용 기록'!$C$4:$C$1503,$A19,'연차 사용 기록'!$A$4:$A$1503,"&gt;="&amp;DATE(YEAR($B$2),MONTH($B$2)+7,1),'연차 사용 기록'!$A$4:$A$1503,"&lt;"&amp;DATE(YEAR($B$2),MONTH($B$2)+8,1)))</f>
        <v/>
      </c>
      <c r="W19" s="15">
        <f>IF(OR($A19="",$B$2=""),"",SUMIFS('연차 사용 기록'!$H$4:$H$1503,'연차 사용 기록'!$C$4:$C$1503,$A19,'연차 사용 기록'!$A$4:$A$1503,"&gt;="&amp;DATE(YEAR($B$2),MONTH($B$2)+8,1),'연차 사용 기록'!$A$4:$A$1503,"&lt;"&amp;DATE(YEAR($B$2),MONTH($B$2)+9,1)))</f>
        <v/>
      </c>
      <c r="X19" s="15">
        <f>IF(OR($A19="",$B$2=""),"",SUMIFS('연차 사용 기록'!$H$4:$H$1503,'연차 사용 기록'!$C$4:$C$1503,$A19,'연차 사용 기록'!$A$4:$A$1503,"&gt;="&amp;DATE(YEAR($B$2),MONTH($B$2)+9,1),'연차 사용 기록'!$A$4:$A$1503,"&lt;"&amp;DATE(YEAR($B$2),MONTH($B$2)+10,1)))</f>
        <v/>
      </c>
      <c r="Y19" s="15">
        <f>IF(OR($A19="",$B$2=""),"",SUMIFS('연차 사용 기록'!$H$4:$H$1503,'연차 사용 기록'!$C$4:$C$1503,$A19,'연차 사용 기록'!$A$4:$A$1503,"&gt;="&amp;DATE(YEAR($B$2),MONTH($B$2)+10,1),'연차 사용 기록'!$A$4:$A$1503,"&lt;"&amp;DATE(YEAR($B$2),MONTH($B$2)+11,1)))</f>
        <v/>
      </c>
      <c r="Z19" s="15">
        <f>IF(OR($A19="",$B$2=""),"",SUMIFS('연차 사용 기록'!$H$4:$H$1503,'연차 사용 기록'!$C$4:$C$1503,$A19,'연차 사용 기록'!$A$4:$A$1503,"&gt;="&amp;DATE(YEAR($B$2),MONTH($B$2)+11,1),'연차 사용 기록'!$A$4:$A$1503,"&lt;"&amp;DATE(YEAR($B$2),MONTH($B$2)+12,1)))</f>
        <v/>
      </c>
    </row>
    <row r="20">
      <c r="A20" s="12" t="n"/>
      <c r="B20" s="12" t="n"/>
      <c r="C20" s="12" t="n"/>
      <c r="D20" s="7" t="n"/>
      <c r="E20" s="12" t="n"/>
      <c r="F20" s="12" t="n"/>
      <c r="G20" s="12">
        <f>IF(A20="","",SUMIFS('연차 사용 기록'!$H$4:$H$1503,'연차 사용 기록'!$C$4:$C$1503,A20,'연차 사용 기록'!$A$4:$A$1503,"&gt;="&amp;IF($B$2="",0,$B$2),'연차 사용 기록'!$A$4:$A$1503,"&lt;="&amp;IF($D$2="",2958465,$D$2)))</f>
        <v/>
      </c>
      <c r="H20" s="12">
        <f>IF(A20="","",(N(E20)+N(F20))-N(G20))</f>
        <v/>
      </c>
      <c r="I20" s="13">
        <f>IF(OR(A20="",(N(E20)+N(F20))=0),"",G20/(N(E20)+N(F20)))</f>
        <v/>
      </c>
      <c r="J20" s="7" t="n"/>
      <c r="K20" s="7" t="n"/>
      <c r="L20" s="12">
        <f>IF(OR(A20="",$D$2=""),"",IF(TODAY()&gt;$D$2,H20,""))</f>
        <v/>
      </c>
      <c r="M20" s="12" t="n"/>
      <c r="N20" s="14" t="n"/>
      <c r="O20" s="15">
        <f>IF(OR($A20="",$B$2=""),"",SUMIFS('연차 사용 기록'!$H$4:$H$1503,'연차 사용 기록'!$C$4:$C$1503,$A20,'연차 사용 기록'!$A$4:$A$1503,"&gt;="&amp;DATE(YEAR($B$2),MONTH($B$2)+0,1),'연차 사용 기록'!$A$4:$A$1503,"&lt;"&amp;DATE(YEAR($B$2),MONTH($B$2)+1,1)))</f>
        <v/>
      </c>
      <c r="P20" s="15">
        <f>IF(OR($A20="",$B$2=""),"",SUMIFS('연차 사용 기록'!$H$4:$H$1503,'연차 사용 기록'!$C$4:$C$1503,$A20,'연차 사용 기록'!$A$4:$A$1503,"&gt;="&amp;DATE(YEAR($B$2),MONTH($B$2)+1,1),'연차 사용 기록'!$A$4:$A$1503,"&lt;"&amp;DATE(YEAR($B$2),MONTH($B$2)+2,1)))</f>
        <v/>
      </c>
      <c r="Q20" s="15">
        <f>IF(OR($A20="",$B$2=""),"",SUMIFS('연차 사용 기록'!$H$4:$H$1503,'연차 사용 기록'!$C$4:$C$1503,$A20,'연차 사용 기록'!$A$4:$A$1503,"&gt;="&amp;DATE(YEAR($B$2),MONTH($B$2)+2,1),'연차 사용 기록'!$A$4:$A$1503,"&lt;"&amp;DATE(YEAR($B$2),MONTH($B$2)+3,1)))</f>
        <v/>
      </c>
      <c r="R20" s="15">
        <f>IF(OR($A20="",$B$2=""),"",SUMIFS('연차 사용 기록'!$H$4:$H$1503,'연차 사용 기록'!$C$4:$C$1503,$A20,'연차 사용 기록'!$A$4:$A$1503,"&gt;="&amp;DATE(YEAR($B$2),MONTH($B$2)+3,1),'연차 사용 기록'!$A$4:$A$1503,"&lt;"&amp;DATE(YEAR($B$2),MONTH($B$2)+4,1)))</f>
        <v/>
      </c>
      <c r="S20" s="15">
        <f>IF(OR($A20="",$B$2=""),"",SUMIFS('연차 사용 기록'!$H$4:$H$1503,'연차 사용 기록'!$C$4:$C$1503,$A20,'연차 사용 기록'!$A$4:$A$1503,"&gt;="&amp;DATE(YEAR($B$2),MONTH($B$2)+4,1),'연차 사용 기록'!$A$4:$A$1503,"&lt;"&amp;DATE(YEAR($B$2),MONTH($B$2)+5,1)))</f>
        <v/>
      </c>
      <c r="T20" s="15">
        <f>IF(OR($A20="",$B$2=""),"",SUMIFS('연차 사용 기록'!$H$4:$H$1503,'연차 사용 기록'!$C$4:$C$1503,$A20,'연차 사용 기록'!$A$4:$A$1503,"&gt;="&amp;DATE(YEAR($B$2),MONTH($B$2)+5,1),'연차 사용 기록'!$A$4:$A$1503,"&lt;"&amp;DATE(YEAR($B$2),MONTH($B$2)+6,1)))</f>
        <v/>
      </c>
      <c r="U20" s="15">
        <f>IF(OR($A20="",$B$2=""),"",SUMIFS('연차 사용 기록'!$H$4:$H$1503,'연차 사용 기록'!$C$4:$C$1503,$A20,'연차 사용 기록'!$A$4:$A$1503,"&gt;="&amp;DATE(YEAR($B$2),MONTH($B$2)+6,1),'연차 사용 기록'!$A$4:$A$1503,"&lt;"&amp;DATE(YEAR($B$2),MONTH($B$2)+7,1)))</f>
        <v/>
      </c>
      <c r="V20" s="15">
        <f>IF(OR($A20="",$B$2=""),"",SUMIFS('연차 사용 기록'!$H$4:$H$1503,'연차 사용 기록'!$C$4:$C$1503,$A20,'연차 사용 기록'!$A$4:$A$1503,"&gt;="&amp;DATE(YEAR($B$2),MONTH($B$2)+7,1),'연차 사용 기록'!$A$4:$A$1503,"&lt;"&amp;DATE(YEAR($B$2),MONTH($B$2)+8,1)))</f>
        <v/>
      </c>
      <c r="W20" s="15">
        <f>IF(OR($A20="",$B$2=""),"",SUMIFS('연차 사용 기록'!$H$4:$H$1503,'연차 사용 기록'!$C$4:$C$1503,$A20,'연차 사용 기록'!$A$4:$A$1503,"&gt;="&amp;DATE(YEAR($B$2),MONTH($B$2)+8,1),'연차 사용 기록'!$A$4:$A$1503,"&lt;"&amp;DATE(YEAR($B$2),MONTH($B$2)+9,1)))</f>
        <v/>
      </c>
      <c r="X20" s="15">
        <f>IF(OR($A20="",$B$2=""),"",SUMIFS('연차 사용 기록'!$H$4:$H$1503,'연차 사용 기록'!$C$4:$C$1503,$A20,'연차 사용 기록'!$A$4:$A$1503,"&gt;="&amp;DATE(YEAR($B$2),MONTH($B$2)+9,1),'연차 사용 기록'!$A$4:$A$1503,"&lt;"&amp;DATE(YEAR($B$2),MONTH($B$2)+10,1)))</f>
        <v/>
      </c>
      <c r="Y20" s="15">
        <f>IF(OR($A20="",$B$2=""),"",SUMIFS('연차 사용 기록'!$H$4:$H$1503,'연차 사용 기록'!$C$4:$C$1503,$A20,'연차 사용 기록'!$A$4:$A$1503,"&gt;="&amp;DATE(YEAR($B$2),MONTH($B$2)+10,1),'연차 사용 기록'!$A$4:$A$1503,"&lt;"&amp;DATE(YEAR($B$2),MONTH($B$2)+11,1)))</f>
        <v/>
      </c>
      <c r="Z20" s="15">
        <f>IF(OR($A20="",$B$2=""),"",SUMIFS('연차 사용 기록'!$H$4:$H$1503,'연차 사용 기록'!$C$4:$C$1503,$A20,'연차 사용 기록'!$A$4:$A$1503,"&gt;="&amp;DATE(YEAR($B$2),MONTH($B$2)+11,1),'연차 사용 기록'!$A$4:$A$1503,"&lt;"&amp;DATE(YEAR($B$2),MONTH($B$2)+12,1)))</f>
        <v/>
      </c>
    </row>
    <row r="21">
      <c r="A21" s="12" t="n"/>
      <c r="B21" s="12" t="n"/>
      <c r="C21" s="12" t="n"/>
      <c r="D21" s="7" t="n"/>
      <c r="E21" s="12" t="n"/>
      <c r="F21" s="12" t="n"/>
      <c r="G21" s="12">
        <f>IF(A21="","",SUMIFS('연차 사용 기록'!$H$4:$H$1503,'연차 사용 기록'!$C$4:$C$1503,A21,'연차 사용 기록'!$A$4:$A$1503,"&gt;="&amp;IF($B$2="",0,$B$2),'연차 사용 기록'!$A$4:$A$1503,"&lt;="&amp;IF($D$2="",2958465,$D$2)))</f>
        <v/>
      </c>
      <c r="H21" s="12">
        <f>IF(A21="","",(N(E21)+N(F21))-N(G21))</f>
        <v/>
      </c>
      <c r="I21" s="13">
        <f>IF(OR(A21="",(N(E21)+N(F21))=0),"",G21/(N(E21)+N(F21)))</f>
        <v/>
      </c>
      <c r="J21" s="7" t="n"/>
      <c r="K21" s="7" t="n"/>
      <c r="L21" s="12">
        <f>IF(OR(A21="",$D$2=""),"",IF(TODAY()&gt;$D$2,H21,""))</f>
        <v/>
      </c>
      <c r="M21" s="12" t="n"/>
      <c r="N21" s="14" t="n"/>
      <c r="O21" s="15">
        <f>IF(OR($A21="",$B$2=""),"",SUMIFS('연차 사용 기록'!$H$4:$H$1503,'연차 사용 기록'!$C$4:$C$1503,$A21,'연차 사용 기록'!$A$4:$A$1503,"&gt;="&amp;DATE(YEAR($B$2),MONTH($B$2)+0,1),'연차 사용 기록'!$A$4:$A$1503,"&lt;"&amp;DATE(YEAR($B$2),MONTH($B$2)+1,1)))</f>
        <v/>
      </c>
      <c r="P21" s="15">
        <f>IF(OR($A21="",$B$2=""),"",SUMIFS('연차 사용 기록'!$H$4:$H$1503,'연차 사용 기록'!$C$4:$C$1503,$A21,'연차 사용 기록'!$A$4:$A$1503,"&gt;="&amp;DATE(YEAR($B$2),MONTH($B$2)+1,1),'연차 사용 기록'!$A$4:$A$1503,"&lt;"&amp;DATE(YEAR($B$2),MONTH($B$2)+2,1)))</f>
        <v/>
      </c>
      <c r="Q21" s="15">
        <f>IF(OR($A21="",$B$2=""),"",SUMIFS('연차 사용 기록'!$H$4:$H$1503,'연차 사용 기록'!$C$4:$C$1503,$A21,'연차 사용 기록'!$A$4:$A$1503,"&gt;="&amp;DATE(YEAR($B$2),MONTH($B$2)+2,1),'연차 사용 기록'!$A$4:$A$1503,"&lt;"&amp;DATE(YEAR($B$2),MONTH($B$2)+3,1)))</f>
        <v/>
      </c>
      <c r="R21" s="15">
        <f>IF(OR($A21="",$B$2=""),"",SUMIFS('연차 사용 기록'!$H$4:$H$1503,'연차 사용 기록'!$C$4:$C$1503,$A21,'연차 사용 기록'!$A$4:$A$1503,"&gt;="&amp;DATE(YEAR($B$2),MONTH($B$2)+3,1),'연차 사용 기록'!$A$4:$A$1503,"&lt;"&amp;DATE(YEAR($B$2),MONTH($B$2)+4,1)))</f>
        <v/>
      </c>
      <c r="S21" s="15">
        <f>IF(OR($A21="",$B$2=""),"",SUMIFS('연차 사용 기록'!$H$4:$H$1503,'연차 사용 기록'!$C$4:$C$1503,$A21,'연차 사용 기록'!$A$4:$A$1503,"&gt;="&amp;DATE(YEAR($B$2),MONTH($B$2)+4,1),'연차 사용 기록'!$A$4:$A$1503,"&lt;"&amp;DATE(YEAR($B$2),MONTH($B$2)+5,1)))</f>
        <v/>
      </c>
      <c r="T21" s="15">
        <f>IF(OR($A21="",$B$2=""),"",SUMIFS('연차 사용 기록'!$H$4:$H$1503,'연차 사용 기록'!$C$4:$C$1503,$A21,'연차 사용 기록'!$A$4:$A$1503,"&gt;="&amp;DATE(YEAR($B$2),MONTH($B$2)+5,1),'연차 사용 기록'!$A$4:$A$1503,"&lt;"&amp;DATE(YEAR($B$2),MONTH($B$2)+6,1)))</f>
        <v/>
      </c>
      <c r="U21" s="15">
        <f>IF(OR($A21="",$B$2=""),"",SUMIFS('연차 사용 기록'!$H$4:$H$1503,'연차 사용 기록'!$C$4:$C$1503,$A21,'연차 사용 기록'!$A$4:$A$1503,"&gt;="&amp;DATE(YEAR($B$2),MONTH($B$2)+6,1),'연차 사용 기록'!$A$4:$A$1503,"&lt;"&amp;DATE(YEAR($B$2),MONTH($B$2)+7,1)))</f>
        <v/>
      </c>
      <c r="V21" s="15">
        <f>IF(OR($A21="",$B$2=""),"",SUMIFS('연차 사용 기록'!$H$4:$H$1503,'연차 사용 기록'!$C$4:$C$1503,$A21,'연차 사용 기록'!$A$4:$A$1503,"&gt;="&amp;DATE(YEAR($B$2),MONTH($B$2)+7,1),'연차 사용 기록'!$A$4:$A$1503,"&lt;"&amp;DATE(YEAR($B$2),MONTH($B$2)+8,1)))</f>
        <v/>
      </c>
      <c r="W21" s="15">
        <f>IF(OR($A21="",$B$2=""),"",SUMIFS('연차 사용 기록'!$H$4:$H$1503,'연차 사용 기록'!$C$4:$C$1503,$A21,'연차 사용 기록'!$A$4:$A$1503,"&gt;="&amp;DATE(YEAR($B$2),MONTH($B$2)+8,1),'연차 사용 기록'!$A$4:$A$1503,"&lt;"&amp;DATE(YEAR($B$2),MONTH($B$2)+9,1)))</f>
        <v/>
      </c>
      <c r="X21" s="15">
        <f>IF(OR($A21="",$B$2=""),"",SUMIFS('연차 사용 기록'!$H$4:$H$1503,'연차 사용 기록'!$C$4:$C$1503,$A21,'연차 사용 기록'!$A$4:$A$1503,"&gt;="&amp;DATE(YEAR($B$2),MONTH($B$2)+9,1),'연차 사용 기록'!$A$4:$A$1503,"&lt;"&amp;DATE(YEAR($B$2),MONTH($B$2)+10,1)))</f>
        <v/>
      </c>
      <c r="Y21" s="15">
        <f>IF(OR($A21="",$B$2=""),"",SUMIFS('연차 사용 기록'!$H$4:$H$1503,'연차 사용 기록'!$C$4:$C$1503,$A21,'연차 사용 기록'!$A$4:$A$1503,"&gt;="&amp;DATE(YEAR($B$2),MONTH($B$2)+10,1),'연차 사용 기록'!$A$4:$A$1503,"&lt;"&amp;DATE(YEAR($B$2),MONTH($B$2)+11,1)))</f>
        <v/>
      </c>
      <c r="Z21" s="15">
        <f>IF(OR($A21="",$B$2=""),"",SUMIFS('연차 사용 기록'!$H$4:$H$1503,'연차 사용 기록'!$C$4:$C$1503,$A21,'연차 사용 기록'!$A$4:$A$1503,"&gt;="&amp;DATE(YEAR($B$2),MONTH($B$2)+11,1),'연차 사용 기록'!$A$4:$A$1503,"&lt;"&amp;DATE(YEAR($B$2),MONTH($B$2)+12,1)))</f>
        <v/>
      </c>
    </row>
    <row r="22">
      <c r="A22" s="12" t="n"/>
      <c r="B22" s="12" t="n"/>
      <c r="C22" s="12" t="n"/>
      <c r="D22" s="7" t="n"/>
      <c r="E22" s="12" t="n"/>
      <c r="F22" s="12" t="n"/>
      <c r="G22" s="12">
        <f>IF(A22="","",SUMIFS('연차 사용 기록'!$H$4:$H$1503,'연차 사용 기록'!$C$4:$C$1503,A22,'연차 사용 기록'!$A$4:$A$1503,"&gt;="&amp;IF($B$2="",0,$B$2),'연차 사용 기록'!$A$4:$A$1503,"&lt;="&amp;IF($D$2="",2958465,$D$2)))</f>
        <v/>
      </c>
      <c r="H22" s="12">
        <f>IF(A22="","",(N(E22)+N(F22))-N(G22))</f>
        <v/>
      </c>
      <c r="I22" s="13">
        <f>IF(OR(A22="",(N(E22)+N(F22))=0),"",G22/(N(E22)+N(F22)))</f>
        <v/>
      </c>
      <c r="J22" s="7" t="n"/>
      <c r="K22" s="7" t="n"/>
      <c r="L22" s="12">
        <f>IF(OR(A22="",$D$2=""),"",IF(TODAY()&gt;$D$2,H22,""))</f>
        <v/>
      </c>
      <c r="M22" s="12" t="n"/>
      <c r="N22" s="14" t="n"/>
      <c r="O22" s="15">
        <f>IF(OR($A22="",$B$2=""),"",SUMIFS('연차 사용 기록'!$H$4:$H$1503,'연차 사용 기록'!$C$4:$C$1503,$A22,'연차 사용 기록'!$A$4:$A$1503,"&gt;="&amp;DATE(YEAR($B$2),MONTH($B$2)+0,1),'연차 사용 기록'!$A$4:$A$1503,"&lt;"&amp;DATE(YEAR($B$2),MONTH($B$2)+1,1)))</f>
        <v/>
      </c>
      <c r="P22" s="15">
        <f>IF(OR($A22="",$B$2=""),"",SUMIFS('연차 사용 기록'!$H$4:$H$1503,'연차 사용 기록'!$C$4:$C$1503,$A22,'연차 사용 기록'!$A$4:$A$1503,"&gt;="&amp;DATE(YEAR($B$2),MONTH($B$2)+1,1),'연차 사용 기록'!$A$4:$A$1503,"&lt;"&amp;DATE(YEAR($B$2),MONTH($B$2)+2,1)))</f>
        <v/>
      </c>
      <c r="Q22" s="15">
        <f>IF(OR($A22="",$B$2=""),"",SUMIFS('연차 사용 기록'!$H$4:$H$1503,'연차 사용 기록'!$C$4:$C$1503,$A22,'연차 사용 기록'!$A$4:$A$1503,"&gt;="&amp;DATE(YEAR($B$2),MONTH($B$2)+2,1),'연차 사용 기록'!$A$4:$A$1503,"&lt;"&amp;DATE(YEAR($B$2),MONTH($B$2)+3,1)))</f>
        <v/>
      </c>
      <c r="R22" s="15">
        <f>IF(OR($A22="",$B$2=""),"",SUMIFS('연차 사용 기록'!$H$4:$H$1503,'연차 사용 기록'!$C$4:$C$1503,$A22,'연차 사용 기록'!$A$4:$A$1503,"&gt;="&amp;DATE(YEAR($B$2),MONTH($B$2)+3,1),'연차 사용 기록'!$A$4:$A$1503,"&lt;"&amp;DATE(YEAR($B$2),MONTH($B$2)+4,1)))</f>
        <v/>
      </c>
      <c r="S22" s="15">
        <f>IF(OR($A22="",$B$2=""),"",SUMIFS('연차 사용 기록'!$H$4:$H$1503,'연차 사용 기록'!$C$4:$C$1503,$A22,'연차 사용 기록'!$A$4:$A$1503,"&gt;="&amp;DATE(YEAR($B$2),MONTH($B$2)+4,1),'연차 사용 기록'!$A$4:$A$1503,"&lt;"&amp;DATE(YEAR($B$2),MONTH($B$2)+5,1)))</f>
        <v/>
      </c>
      <c r="T22" s="15">
        <f>IF(OR($A22="",$B$2=""),"",SUMIFS('연차 사용 기록'!$H$4:$H$1503,'연차 사용 기록'!$C$4:$C$1503,$A22,'연차 사용 기록'!$A$4:$A$1503,"&gt;="&amp;DATE(YEAR($B$2),MONTH($B$2)+5,1),'연차 사용 기록'!$A$4:$A$1503,"&lt;"&amp;DATE(YEAR($B$2),MONTH($B$2)+6,1)))</f>
        <v/>
      </c>
      <c r="U22" s="15">
        <f>IF(OR($A22="",$B$2=""),"",SUMIFS('연차 사용 기록'!$H$4:$H$1503,'연차 사용 기록'!$C$4:$C$1503,$A22,'연차 사용 기록'!$A$4:$A$1503,"&gt;="&amp;DATE(YEAR($B$2),MONTH($B$2)+6,1),'연차 사용 기록'!$A$4:$A$1503,"&lt;"&amp;DATE(YEAR($B$2),MONTH($B$2)+7,1)))</f>
        <v/>
      </c>
      <c r="V22" s="15">
        <f>IF(OR($A22="",$B$2=""),"",SUMIFS('연차 사용 기록'!$H$4:$H$1503,'연차 사용 기록'!$C$4:$C$1503,$A22,'연차 사용 기록'!$A$4:$A$1503,"&gt;="&amp;DATE(YEAR($B$2),MONTH($B$2)+7,1),'연차 사용 기록'!$A$4:$A$1503,"&lt;"&amp;DATE(YEAR($B$2),MONTH($B$2)+8,1)))</f>
        <v/>
      </c>
      <c r="W22" s="15">
        <f>IF(OR($A22="",$B$2=""),"",SUMIFS('연차 사용 기록'!$H$4:$H$1503,'연차 사용 기록'!$C$4:$C$1503,$A22,'연차 사용 기록'!$A$4:$A$1503,"&gt;="&amp;DATE(YEAR($B$2),MONTH($B$2)+8,1),'연차 사용 기록'!$A$4:$A$1503,"&lt;"&amp;DATE(YEAR($B$2),MONTH($B$2)+9,1)))</f>
        <v/>
      </c>
      <c r="X22" s="15">
        <f>IF(OR($A22="",$B$2=""),"",SUMIFS('연차 사용 기록'!$H$4:$H$1503,'연차 사용 기록'!$C$4:$C$1503,$A22,'연차 사용 기록'!$A$4:$A$1503,"&gt;="&amp;DATE(YEAR($B$2),MONTH($B$2)+9,1),'연차 사용 기록'!$A$4:$A$1503,"&lt;"&amp;DATE(YEAR($B$2),MONTH($B$2)+10,1)))</f>
        <v/>
      </c>
      <c r="Y22" s="15">
        <f>IF(OR($A22="",$B$2=""),"",SUMIFS('연차 사용 기록'!$H$4:$H$1503,'연차 사용 기록'!$C$4:$C$1503,$A22,'연차 사용 기록'!$A$4:$A$1503,"&gt;="&amp;DATE(YEAR($B$2),MONTH($B$2)+10,1),'연차 사용 기록'!$A$4:$A$1503,"&lt;"&amp;DATE(YEAR($B$2),MONTH($B$2)+11,1)))</f>
        <v/>
      </c>
      <c r="Z22" s="15">
        <f>IF(OR($A22="",$B$2=""),"",SUMIFS('연차 사용 기록'!$H$4:$H$1503,'연차 사용 기록'!$C$4:$C$1503,$A22,'연차 사용 기록'!$A$4:$A$1503,"&gt;="&amp;DATE(YEAR($B$2),MONTH($B$2)+11,1),'연차 사용 기록'!$A$4:$A$1503,"&lt;"&amp;DATE(YEAR($B$2),MONTH($B$2)+12,1)))</f>
        <v/>
      </c>
    </row>
    <row r="23">
      <c r="A23" s="12" t="n"/>
      <c r="B23" s="12" t="n"/>
      <c r="C23" s="12" t="n"/>
      <c r="D23" s="7" t="n"/>
      <c r="E23" s="12" t="n"/>
      <c r="F23" s="12" t="n"/>
      <c r="G23" s="12">
        <f>IF(A23="","",SUMIFS('연차 사용 기록'!$H$4:$H$1503,'연차 사용 기록'!$C$4:$C$1503,A23,'연차 사용 기록'!$A$4:$A$1503,"&gt;="&amp;IF($B$2="",0,$B$2),'연차 사용 기록'!$A$4:$A$1503,"&lt;="&amp;IF($D$2="",2958465,$D$2)))</f>
        <v/>
      </c>
      <c r="H23" s="12">
        <f>IF(A23="","",(N(E23)+N(F23))-N(G23))</f>
        <v/>
      </c>
      <c r="I23" s="13">
        <f>IF(OR(A23="",(N(E23)+N(F23))=0),"",G23/(N(E23)+N(F23)))</f>
        <v/>
      </c>
      <c r="J23" s="7" t="n"/>
      <c r="K23" s="7" t="n"/>
      <c r="L23" s="12">
        <f>IF(OR(A23="",$D$2=""),"",IF(TODAY()&gt;$D$2,H23,""))</f>
        <v/>
      </c>
      <c r="M23" s="12" t="n"/>
      <c r="N23" s="14" t="n"/>
      <c r="O23" s="15">
        <f>IF(OR($A23="",$B$2=""),"",SUMIFS('연차 사용 기록'!$H$4:$H$1503,'연차 사용 기록'!$C$4:$C$1503,$A23,'연차 사용 기록'!$A$4:$A$1503,"&gt;="&amp;DATE(YEAR($B$2),MONTH($B$2)+0,1),'연차 사용 기록'!$A$4:$A$1503,"&lt;"&amp;DATE(YEAR($B$2),MONTH($B$2)+1,1)))</f>
        <v/>
      </c>
      <c r="P23" s="15">
        <f>IF(OR($A23="",$B$2=""),"",SUMIFS('연차 사용 기록'!$H$4:$H$1503,'연차 사용 기록'!$C$4:$C$1503,$A23,'연차 사용 기록'!$A$4:$A$1503,"&gt;="&amp;DATE(YEAR($B$2),MONTH($B$2)+1,1),'연차 사용 기록'!$A$4:$A$1503,"&lt;"&amp;DATE(YEAR($B$2),MONTH($B$2)+2,1)))</f>
        <v/>
      </c>
      <c r="Q23" s="15">
        <f>IF(OR($A23="",$B$2=""),"",SUMIFS('연차 사용 기록'!$H$4:$H$1503,'연차 사용 기록'!$C$4:$C$1503,$A23,'연차 사용 기록'!$A$4:$A$1503,"&gt;="&amp;DATE(YEAR($B$2),MONTH($B$2)+2,1),'연차 사용 기록'!$A$4:$A$1503,"&lt;"&amp;DATE(YEAR($B$2),MONTH($B$2)+3,1)))</f>
        <v/>
      </c>
      <c r="R23" s="15">
        <f>IF(OR($A23="",$B$2=""),"",SUMIFS('연차 사용 기록'!$H$4:$H$1503,'연차 사용 기록'!$C$4:$C$1503,$A23,'연차 사용 기록'!$A$4:$A$1503,"&gt;="&amp;DATE(YEAR($B$2),MONTH($B$2)+3,1),'연차 사용 기록'!$A$4:$A$1503,"&lt;"&amp;DATE(YEAR($B$2),MONTH($B$2)+4,1)))</f>
        <v/>
      </c>
      <c r="S23" s="15">
        <f>IF(OR($A23="",$B$2=""),"",SUMIFS('연차 사용 기록'!$H$4:$H$1503,'연차 사용 기록'!$C$4:$C$1503,$A23,'연차 사용 기록'!$A$4:$A$1503,"&gt;="&amp;DATE(YEAR($B$2),MONTH($B$2)+4,1),'연차 사용 기록'!$A$4:$A$1503,"&lt;"&amp;DATE(YEAR($B$2),MONTH($B$2)+5,1)))</f>
        <v/>
      </c>
      <c r="T23" s="15">
        <f>IF(OR($A23="",$B$2=""),"",SUMIFS('연차 사용 기록'!$H$4:$H$1503,'연차 사용 기록'!$C$4:$C$1503,$A23,'연차 사용 기록'!$A$4:$A$1503,"&gt;="&amp;DATE(YEAR($B$2),MONTH($B$2)+5,1),'연차 사용 기록'!$A$4:$A$1503,"&lt;"&amp;DATE(YEAR($B$2),MONTH($B$2)+6,1)))</f>
        <v/>
      </c>
      <c r="U23" s="15">
        <f>IF(OR($A23="",$B$2=""),"",SUMIFS('연차 사용 기록'!$H$4:$H$1503,'연차 사용 기록'!$C$4:$C$1503,$A23,'연차 사용 기록'!$A$4:$A$1503,"&gt;="&amp;DATE(YEAR($B$2),MONTH($B$2)+6,1),'연차 사용 기록'!$A$4:$A$1503,"&lt;"&amp;DATE(YEAR($B$2),MONTH($B$2)+7,1)))</f>
        <v/>
      </c>
      <c r="V23" s="15">
        <f>IF(OR($A23="",$B$2=""),"",SUMIFS('연차 사용 기록'!$H$4:$H$1503,'연차 사용 기록'!$C$4:$C$1503,$A23,'연차 사용 기록'!$A$4:$A$1503,"&gt;="&amp;DATE(YEAR($B$2),MONTH($B$2)+7,1),'연차 사용 기록'!$A$4:$A$1503,"&lt;"&amp;DATE(YEAR($B$2),MONTH($B$2)+8,1)))</f>
        <v/>
      </c>
      <c r="W23" s="15">
        <f>IF(OR($A23="",$B$2=""),"",SUMIFS('연차 사용 기록'!$H$4:$H$1503,'연차 사용 기록'!$C$4:$C$1503,$A23,'연차 사용 기록'!$A$4:$A$1503,"&gt;="&amp;DATE(YEAR($B$2),MONTH($B$2)+8,1),'연차 사용 기록'!$A$4:$A$1503,"&lt;"&amp;DATE(YEAR($B$2),MONTH($B$2)+9,1)))</f>
        <v/>
      </c>
      <c r="X23" s="15">
        <f>IF(OR($A23="",$B$2=""),"",SUMIFS('연차 사용 기록'!$H$4:$H$1503,'연차 사용 기록'!$C$4:$C$1503,$A23,'연차 사용 기록'!$A$4:$A$1503,"&gt;="&amp;DATE(YEAR($B$2),MONTH($B$2)+9,1),'연차 사용 기록'!$A$4:$A$1503,"&lt;"&amp;DATE(YEAR($B$2),MONTH($B$2)+10,1)))</f>
        <v/>
      </c>
      <c r="Y23" s="15">
        <f>IF(OR($A23="",$B$2=""),"",SUMIFS('연차 사용 기록'!$H$4:$H$1503,'연차 사용 기록'!$C$4:$C$1503,$A23,'연차 사용 기록'!$A$4:$A$1503,"&gt;="&amp;DATE(YEAR($B$2),MONTH($B$2)+10,1),'연차 사용 기록'!$A$4:$A$1503,"&lt;"&amp;DATE(YEAR($B$2),MONTH($B$2)+11,1)))</f>
        <v/>
      </c>
      <c r="Z23" s="15">
        <f>IF(OR($A23="",$B$2=""),"",SUMIFS('연차 사용 기록'!$H$4:$H$1503,'연차 사용 기록'!$C$4:$C$1503,$A23,'연차 사용 기록'!$A$4:$A$1503,"&gt;="&amp;DATE(YEAR($B$2),MONTH($B$2)+11,1),'연차 사용 기록'!$A$4:$A$1503,"&lt;"&amp;DATE(YEAR($B$2),MONTH($B$2)+12,1)))</f>
        <v/>
      </c>
    </row>
    <row r="24">
      <c r="A24" s="12" t="n"/>
      <c r="B24" s="12" t="n"/>
      <c r="C24" s="12" t="n"/>
      <c r="D24" s="7" t="n"/>
      <c r="E24" s="12" t="n"/>
      <c r="F24" s="12" t="n"/>
      <c r="G24" s="12">
        <f>IF(A24="","",SUMIFS('연차 사용 기록'!$H$4:$H$1503,'연차 사용 기록'!$C$4:$C$1503,A24,'연차 사용 기록'!$A$4:$A$1503,"&gt;="&amp;IF($B$2="",0,$B$2),'연차 사용 기록'!$A$4:$A$1503,"&lt;="&amp;IF($D$2="",2958465,$D$2)))</f>
        <v/>
      </c>
      <c r="H24" s="12">
        <f>IF(A24="","",(N(E24)+N(F24))-N(G24))</f>
        <v/>
      </c>
      <c r="I24" s="13">
        <f>IF(OR(A24="",(N(E24)+N(F24))=0),"",G24/(N(E24)+N(F24)))</f>
        <v/>
      </c>
      <c r="J24" s="7" t="n"/>
      <c r="K24" s="7" t="n"/>
      <c r="L24" s="12">
        <f>IF(OR(A24="",$D$2=""),"",IF(TODAY()&gt;$D$2,H24,""))</f>
        <v/>
      </c>
      <c r="M24" s="12" t="n"/>
      <c r="N24" s="14" t="n"/>
      <c r="O24" s="15">
        <f>IF(OR($A24="",$B$2=""),"",SUMIFS('연차 사용 기록'!$H$4:$H$1503,'연차 사용 기록'!$C$4:$C$1503,$A24,'연차 사용 기록'!$A$4:$A$1503,"&gt;="&amp;DATE(YEAR($B$2),MONTH($B$2)+0,1),'연차 사용 기록'!$A$4:$A$1503,"&lt;"&amp;DATE(YEAR($B$2),MONTH($B$2)+1,1)))</f>
        <v/>
      </c>
      <c r="P24" s="15">
        <f>IF(OR($A24="",$B$2=""),"",SUMIFS('연차 사용 기록'!$H$4:$H$1503,'연차 사용 기록'!$C$4:$C$1503,$A24,'연차 사용 기록'!$A$4:$A$1503,"&gt;="&amp;DATE(YEAR($B$2),MONTH($B$2)+1,1),'연차 사용 기록'!$A$4:$A$1503,"&lt;"&amp;DATE(YEAR($B$2),MONTH($B$2)+2,1)))</f>
        <v/>
      </c>
      <c r="Q24" s="15">
        <f>IF(OR($A24="",$B$2=""),"",SUMIFS('연차 사용 기록'!$H$4:$H$1503,'연차 사용 기록'!$C$4:$C$1503,$A24,'연차 사용 기록'!$A$4:$A$1503,"&gt;="&amp;DATE(YEAR($B$2),MONTH($B$2)+2,1),'연차 사용 기록'!$A$4:$A$1503,"&lt;"&amp;DATE(YEAR($B$2),MONTH($B$2)+3,1)))</f>
        <v/>
      </c>
      <c r="R24" s="15">
        <f>IF(OR($A24="",$B$2=""),"",SUMIFS('연차 사용 기록'!$H$4:$H$1503,'연차 사용 기록'!$C$4:$C$1503,$A24,'연차 사용 기록'!$A$4:$A$1503,"&gt;="&amp;DATE(YEAR($B$2),MONTH($B$2)+3,1),'연차 사용 기록'!$A$4:$A$1503,"&lt;"&amp;DATE(YEAR($B$2),MONTH($B$2)+4,1)))</f>
        <v/>
      </c>
      <c r="S24" s="15">
        <f>IF(OR($A24="",$B$2=""),"",SUMIFS('연차 사용 기록'!$H$4:$H$1503,'연차 사용 기록'!$C$4:$C$1503,$A24,'연차 사용 기록'!$A$4:$A$1503,"&gt;="&amp;DATE(YEAR($B$2),MONTH($B$2)+4,1),'연차 사용 기록'!$A$4:$A$1503,"&lt;"&amp;DATE(YEAR($B$2),MONTH($B$2)+5,1)))</f>
        <v/>
      </c>
      <c r="T24" s="15">
        <f>IF(OR($A24="",$B$2=""),"",SUMIFS('연차 사용 기록'!$H$4:$H$1503,'연차 사용 기록'!$C$4:$C$1503,$A24,'연차 사용 기록'!$A$4:$A$1503,"&gt;="&amp;DATE(YEAR($B$2),MONTH($B$2)+5,1),'연차 사용 기록'!$A$4:$A$1503,"&lt;"&amp;DATE(YEAR($B$2),MONTH($B$2)+6,1)))</f>
        <v/>
      </c>
      <c r="U24" s="15">
        <f>IF(OR($A24="",$B$2=""),"",SUMIFS('연차 사용 기록'!$H$4:$H$1503,'연차 사용 기록'!$C$4:$C$1503,$A24,'연차 사용 기록'!$A$4:$A$1503,"&gt;="&amp;DATE(YEAR($B$2),MONTH($B$2)+6,1),'연차 사용 기록'!$A$4:$A$1503,"&lt;"&amp;DATE(YEAR($B$2),MONTH($B$2)+7,1)))</f>
        <v/>
      </c>
      <c r="V24" s="15">
        <f>IF(OR($A24="",$B$2=""),"",SUMIFS('연차 사용 기록'!$H$4:$H$1503,'연차 사용 기록'!$C$4:$C$1503,$A24,'연차 사용 기록'!$A$4:$A$1503,"&gt;="&amp;DATE(YEAR($B$2),MONTH($B$2)+7,1),'연차 사용 기록'!$A$4:$A$1503,"&lt;"&amp;DATE(YEAR($B$2),MONTH($B$2)+8,1)))</f>
        <v/>
      </c>
      <c r="W24" s="15">
        <f>IF(OR($A24="",$B$2=""),"",SUMIFS('연차 사용 기록'!$H$4:$H$1503,'연차 사용 기록'!$C$4:$C$1503,$A24,'연차 사용 기록'!$A$4:$A$1503,"&gt;="&amp;DATE(YEAR($B$2),MONTH($B$2)+8,1),'연차 사용 기록'!$A$4:$A$1503,"&lt;"&amp;DATE(YEAR($B$2),MONTH($B$2)+9,1)))</f>
        <v/>
      </c>
      <c r="X24" s="15">
        <f>IF(OR($A24="",$B$2=""),"",SUMIFS('연차 사용 기록'!$H$4:$H$1503,'연차 사용 기록'!$C$4:$C$1503,$A24,'연차 사용 기록'!$A$4:$A$1503,"&gt;="&amp;DATE(YEAR($B$2),MONTH($B$2)+9,1),'연차 사용 기록'!$A$4:$A$1503,"&lt;"&amp;DATE(YEAR($B$2),MONTH($B$2)+10,1)))</f>
        <v/>
      </c>
      <c r="Y24" s="15">
        <f>IF(OR($A24="",$B$2=""),"",SUMIFS('연차 사용 기록'!$H$4:$H$1503,'연차 사용 기록'!$C$4:$C$1503,$A24,'연차 사용 기록'!$A$4:$A$1503,"&gt;="&amp;DATE(YEAR($B$2),MONTH($B$2)+10,1),'연차 사용 기록'!$A$4:$A$1503,"&lt;"&amp;DATE(YEAR($B$2),MONTH($B$2)+11,1)))</f>
        <v/>
      </c>
      <c r="Z24" s="15">
        <f>IF(OR($A24="",$B$2=""),"",SUMIFS('연차 사용 기록'!$H$4:$H$1503,'연차 사용 기록'!$C$4:$C$1503,$A24,'연차 사용 기록'!$A$4:$A$1503,"&gt;="&amp;DATE(YEAR($B$2),MONTH($B$2)+11,1),'연차 사용 기록'!$A$4:$A$1503,"&lt;"&amp;DATE(YEAR($B$2),MONTH($B$2)+12,1)))</f>
        <v/>
      </c>
    </row>
    <row r="25">
      <c r="A25" s="12" t="n"/>
      <c r="B25" s="12" t="n"/>
      <c r="C25" s="12" t="n"/>
      <c r="D25" s="7" t="n"/>
      <c r="E25" s="12" t="n"/>
      <c r="F25" s="12" t="n"/>
      <c r="G25" s="12">
        <f>IF(A25="","",SUMIFS('연차 사용 기록'!$H$4:$H$1503,'연차 사용 기록'!$C$4:$C$1503,A25,'연차 사용 기록'!$A$4:$A$1503,"&gt;="&amp;IF($B$2="",0,$B$2),'연차 사용 기록'!$A$4:$A$1503,"&lt;="&amp;IF($D$2="",2958465,$D$2)))</f>
        <v/>
      </c>
      <c r="H25" s="12">
        <f>IF(A25="","",(N(E25)+N(F25))-N(G25))</f>
        <v/>
      </c>
      <c r="I25" s="13">
        <f>IF(OR(A25="",(N(E25)+N(F25))=0),"",G25/(N(E25)+N(F25)))</f>
        <v/>
      </c>
      <c r="J25" s="7" t="n"/>
      <c r="K25" s="7" t="n"/>
      <c r="L25" s="12">
        <f>IF(OR(A25="",$D$2=""),"",IF(TODAY()&gt;$D$2,H25,""))</f>
        <v/>
      </c>
      <c r="M25" s="12" t="n"/>
      <c r="N25" s="14" t="n"/>
      <c r="O25" s="15">
        <f>IF(OR($A25="",$B$2=""),"",SUMIFS('연차 사용 기록'!$H$4:$H$1503,'연차 사용 기록'!$C$4:$C$1503,$A25,'연차 사용 기록'!$A$4:$A$1503,"&gt;="&amp;DATE(YEAR($B$2),MONTH($B$2)+0,1),'연차 사용 기록'!$A$4:$A$1503,"&lt;"&amp;DATE(YEAR($B$2),MONTH($B$2)+1,1)))</f>
        <v/>
      </c>
      <c r="P25" s="15">
        <f>IF(OR($A25="",$B$2=""),"",SUMIFS('연차 사용 기록'!$H$4:$H$1503,'연차 사용 기록'!$C$4:$C$1503,$A25,'연차 사용 기록'!$A$4:$A$1503,"&gt;="&amp;DATE(YEAR($B$2),MONTH($B$2)+1,1),'연차 사용 기록'!$A$4:$A$1503,"&lt;"&amp;DATE(YEAR($B$2),MONTH($B$2)+2,1)))</f>
        <v/>
      </c>
      <c r="Q25" s="15">
        <f>IF(OR($A25="",$B$2=""),"",SUMIFS('연차 사용 기록'!$H$4:$H$1503,'연차 사용 기록'!$C$4:$C$1503,$A25,'연차 사용 기록'!$A$4:$A$1503,"&gt;="&amp;DATE(YEAR($B$2),MONTH($B$2)+2,1),'연차 사용 기록'!$A$4:$A$1503,"&lt;"&amp;DATE(YEAR($B$2),MONTH($B$2)+3,1)))</f>
        <v/>
      </c>
      <c r="R25" s="15">
        <f>IF(OR($A25="",$B$2=""),"",SUMIFS('연차 사용 기록'!$H$4:$H$1503,'연차 사용 기록'!$C$4:$C$1503,$A25,'연차 사용 기록'!$A$4:$A$1503,"&gt;="&amp;DATE(YEAR($B$2),MONTH($B$2)+3,1),'연차 사용 기록'!$A$4:$A$1503,"&lt;"&amp;DATE(YEAR($B$2),MONTH($B$2)+4,1)))</f>
        <v/>
      </c>
      <c r="S25" s="15">
        <f>IF(OR($A25="",$B$2=""),"",SUMIFS('연차 사용 기록'!$H$4:$H$1503,'연차 사용 기록'!$C$4:$C$1503,$A25,'연차 사용 기록'!$A$4:$A$1503,"&gt;="&amp;DATE(YEAR($B$2),MONTH($B$2)+4,1),'연차 사용 기록'!$A$4:$A$1503,"&lt;"&amp;DATE(YEAR($B$2),MONTH($B$2)+5,1)))</f>
        <v/>
      </c>
      <c r="T25" s="15">
        <f>IF(OR($A25="",$B$2=""),"",SUMIFS('연차 사용 기록'!$H$4:$H$1503,'연차 사용 기록'!$C$4:$C$1503,$A25,'연차 사용 기록'!$A$4:$A$1503,"&gt;="&amp;DATE(YEAR($B$2),MONTH($B$2)+5,1),'연차 사용 기록'!$A$4:$A$1503,"&lt;"&amp;DATE(YEAR($B$2),MONTH($B$2)+6,1)))</f>
        <v/>
      </c>
      <c r="U25" s="15">
        <f>IF(OR($A25="",$B$2=""),"",SUMIFS('연차 사용 기록'!$H$4:$H$1503,'연차 사용 기록'!$C$4:$C$1503,$A25,'연차 사용 기록'!$A$4:$A$1503,"&gt;="&amp;DATE(YEAR($B$2),MONTH($B$2)+6,1),'연차 사용 기록'!$A$4:$A$1503,"&lt;"&amp;DATE(YEAR($B$2),MONTH($B$2)+7,1)))</f>
        <v/>
      </c>
      <c r="V25" s="15">
        <f>IF(OR($A25="",$B$2=""),"",SUMIFS('연차 사용 기록'!$H$4:$H$1503,'연차 사용 기록'!$C$4:$C$1503,$A25,'연차 사용 기록'!$A$4:$A$1503,"&gt;="&amp;DATE(YEAR($B$2),MONTH($B$2)+7,1),'연차 사용 기록'!$A$4:$A$1503,"&lt;"&amp;DATE(YEAR($B$2),MONTH($B$2)+8,1)))</f>
        <v/>
      </c>
      <c r="W25" s="15">
        <f>IF(OR($A25="",$B$2=""),"",SUMIFS('연차 사용 기록'!$H$4:$H$1503,'연차 사용 기록'!$C$4:$C$1503,$A25,'연차 사용 기록'!$A$4:$A$1503,"&gt;="&amp;DATE(YEAR($B$2),MONTH($B$2)+8,1),'연차 사용 기록'!$A$4:$A$1503,"&lt;"&amp;DATE(YEAR($B$2),MONTH($B$2)+9,1)))</f>
        <v/>
      </c>
      <c r="X25" s="15">
        <f>IF(OR($A25="",$B$2=""),"",SUMIFS('연차 사용 기록'!$H$4:$H$1503,'연차 사용 기록'!$C$4:$C$1503,$A25,'연차 사용 기록'!$A$4:$A$1503,"&gt;="&amp;DATE(YEAR($B$2),MONTH($B$2)+9,1),'연차 사용 기록'!$A$4:$A$1503,"&lt;"&amp;DATE(YEAR($B$2),MONTH($B$2)+10,1)))</f>
        <v/>
      </c>
      <c r="Y25" s="15">
        <f>IF(OR($A25="",$B$2=""),"",SUMIFS('연차 사용 기록'!$H$4:$H$1503,'연차 사용 기록'!$C$4:$C$1503,$A25,'연차 사용 기록'!$A$4:$A$1503,"&gt;="&amp;DATE(YEAR($B$2),MONTH($B$2)+10,1),'연차 사용 기록'!$A$4:$A$1503,"&lt;"&amp;DATE(YEAR($B$2),MONTH($B$2)+11,1)))</f>
        <v/>
      </c>
      <c r="Z25" s="15">
        <f>IF(OR($A25="",$B$2=""),"",SUMIFS('연차 사용 기록'!$H$4:$H$1503,'연차 사용 기록'!$C$4:$C$1503,$A25,'연차 사용 기록'!$A$4:$A$1503,"&gt;="&amp;DATE(YEAR($B$2),MONTH($B$2)+11,1),'연차 사용 기록'!$A$4:$A$1503,"&lt;"&amp;DATE(YEAR($B$2),MONTH($B$2)+12,1)))</f>
        <v/>
      </c>
    </row>
    <row r="26">
      <c r="A26" s="12" t="n"/>
      <c r="B26" s="12" t="n"/>
      <c r="C26" s="12" t="n"/>
      <c r="D26" s="7" t="n"/>
      <c r="E26" s="12" t="n"/>
      <c r="F26" s="12" t="n"/>
      <c r="G26" s="12">
        <f>IF(A26="","",SUMIFS('연차 사용 기록'!$H$4:$H$1503,'연차 사용 기록'!$C$4:$C$1503,A26,'연차 사용 기록'!$A$4:$A$1503,"&gt;="&amp;IF($B$2="",0,$B$2),'연차 사용 기록'!$A$4:$A$1503,"&lt;="&amp;IF($D$2="",2958465,$D$2)))</f>
        <v/>
      </c>
      <c r="H26" s="12">
        <f>IF(A26="","",(N(E26)+N(F26))-N(G26))</f>
        <v/>
      </c>
      <c r="I26" s="13">
        <f>IF(OR(A26="",(N(E26)+N(F26))=0),"",G26/(N(E26)+N(F26)))</f>
        <v/>
      </c>
      <c r="J26" s="7" t="n"/>
      <c r="K26" s="7" t="n"/>
      <c r="L26" s="12">
        <f>IF(OR(A26="",$D$2=""),"",IF(TODAY()&gt;$D$2,H26,""))</f>
        <v/>
      </c>
      <c r="M26" s="12" t="n"/>
      <c r="N26" s="14" t="n"/>
      <c r="O26" s="15">
        <f>IF(OR($A26="",$B$2=""),"",SUMIFS('연차 사용 기록'!$H$4:$H$1503,'연차 사용 기록'!$C$4:$C$1503,$A26,'연차 사용 기록'!$A$4:$A$1503,"&gt;="&amp;DATE(YEAR($B$2),MONTH($B$2)+0,1),'연차 사용 기록'!$A$4:$A$1503,"&lt;"&amp;DATE(YEAR($B$2),MONTH($B$2)+1,1)))</f>
        <v/>
      </c>
      <c r="P26" s="15">
        <f>IF(OR($A26="",$B$2=""),"",SUMIFS('연차 사용 기록'!$H$4:$H$1503,'연차 사용 기록'!$C$4:$C$1503,$A26,'연차 사용 기록'!$A$4:$A$1503,"&gt;="&amp;DATE(YEAR($B$2),MONTH($B$2)+1,1),'연차 사용 기록'!$A$4:$A$1503,"&lt;"&amp;DATE(YEAR($B$2),MONTH($B$2)+2,1)))</f>
        <v/>
      </c>
      <c r="Q26" s="15">
        <f>IF(OR($A26="",$B$2=""),"",SUMIFS('연차 사용 기록'!$H$4:$H$1503,'연차 사용 기록'!$C$4:$C$1503,$A26,'연차 사용 기록'!$A$4:$A$1503,"&gt;="&amp;DATE(YEAR($B$2),MONTH($B$2)+2,1),'연차 사용 기록'!$A$4:$A$1503,"&lt;"&amp;DATE(YEAR($B$2),MONTH($B$2)+3,1)))</f>
        <v/>
      </c>
      <c r="R26" s="15">
        <f>IF(OR($A26="",$B$2=""),"",SUMIFS('연차 사용 기록'!$H$4:$H$1503,'연차 사용 기록'!$C$4:$C$1503,$A26,'연차 사용 기록'!$A$4:$A$1503,"&gt;="&amp;DATE(YEAR($B$2),MONTH($B$2)+3,1),'연차 사용 기록'!$A$4:$A$1503,"&lt;"&amp;DATE(YEAR($B$2),MONTH($B$2)+4,1)))</f>
        <v/>
      </c>
      <c r="S26" s="15">
        <f>IF(OR($A26="",$B$2=""),"",SUMIFS('연차 사용 기록'!$H$4:$H$1503,'연차 사용 기록'!$C$4:$C$1503,$A26,'연차 사용 기록'!$A$4:$A$1503,"&gt;="&amp;DATE(YEAR($B$2),MONTH($B$2)+4,1),'연차 사용 기록'!$A$4:$A$1503,"&lt;"&amp;DATE(YEAR($B$2),MONTH($B$2)+5,1)))</f>
        <v/>
      </c>
      <c r="T26" s="15">
        <f>IF(OR($A26="",$B$2=""),"",SUMIFS('연차 사용 기록'!$H$4:$H$1503,'연차 사용 기록'!$C$4:$C$1503,$A26,'연차 사용 기록'!$A$4:$A$1503,"&gt;="&amp;DATE(YEAR($B$2),MONTH($B$2)+5,1),'연차 사용 기록'!$A$4:$A$1503,"&lt;"&amp;DATE(YEAR($B$2),MONTH($B$2)+6,1)))</f>
        <v/>
      </c>
      <c r="U26" s="15">
        <f>IF(OR($A26="",$B$2=""),"",SUMIFS('연차 사용 기록'!$H$4:$H$1503,'연차 사용 기록'!$C$4:$C$1503,$A26,'연차 사용 기록'!$A$4:$A$1503,"&gt;="&amp;DATE(YEAR($B$2),MONTH($B$2)+6,1),'연차 사용 기록'!$A$4:$A$1503,"&lt;"&amp;DATE(YEAR($B$2),MONTH($B$2)+7,1)))</f>
        <v/>
      </c>
      <c r="V26" s="15">
        <f>IF(OR($A26="",$B$2=""),"",SUMIFS('연차 사용 기록'!$H$4:$H$1503,'연차 사용 기록'!$C$4:$C$1503,$A26,'연차 사용 기록'!$A$4:$A$1503,"&gt;="&amp;DATE(YEAR($B$2),MONTH($B$2)+7,1),'연차 사용 기록'!$A$4:$A$1503,"&lt;"&amp;DATE(YEAR($B$2),MONTH($B$2)+8,1)))</f>
        <v/>
      </c>
      <c r="W26" s="15">
        <f>IF(OR($A26="",$B$2=""),"",SUMIFS('연차 사용 기록'!$H$4:$H$1503,'연차 사용 기록'!$C$4:$C$1503,$A26,'연차 사용 기록'!$A$4:$A$1503,"&gt;="&amp;DATE(YEAR($B$2),MONTH($B$2)+8,1),'연차 사용 기록'!$A$4:$A$1503,"&lt;"&amp;DATE(YEAR($B$2),MONTH($B$2)+9,1)))</f>
        <v/>
      </c>
      <c r="X26" s="15">
        <f>IF(OR($A26="",$B$2=""),"",SUMIFS('연차 사용 기록'!$H$4:$H$1503,'연차 사용 기록'!$C$4:$C$1503,$A26,'연차 사용 기록'!$A$4:$A$1503,"&gt;="&amp;DATE(YEAR($B$2),MONTH($B$2)+9,1),'연차 사용 기록'!$A$4:$A$1503,"&lt;"&amp;DATE(YEAR($B$2),MONTH($B$2)+10,1)))</f>
        <v/>
      </c>
      <c r="Y26" s="15">
        <f>IF(OR($A26="",$B$2=""),"",SUMIFS('연차 사용 기록'!$H$4:$H$1503,'연차 사용 기록'!$C$4:$C$1503,$A26,'연차 사용 기록'!$A$4:$A$1503,"&gt;="&amp;DATE(YEAR($B$2),MONTH($B$2)+10,1),'연차 사용 기록'!$A$4:$A$1503,"&lt;"&amp;DATE(YEAR($B$2),MONTH($B$2)+11,1)))</f>
        <v/>
      </c>
      <c r="Z26" s="15">
        <f>IF(OR($A26="",$B$2=""),"",SUMIFS('연차 사용 기록'!$H$4:$H$1503,'연차 사용 기록'!$C$4:$C$1503,$A26,'연차 사용 기록'!$A$4:$A$1503,"&gt;="&amp;DATE(YEAR($B$2),MONTH($B$2)+11,1),'연차 사용 기록'!$A$4:$A$1503,"&lt;"&amp;DATE(YEAR($B$2),MONTH($B$2)+12,1)))</f>
        <v/>
      </c>
    </row>
    <row r="27">
      <c r="A27" s="12" t="n"/>
      <c r="B27" s="12" t="n"/>
      <c r="C27" s="12" t="n"/>
      <c r="D27" s="7" t="n"/>
      <c r="E27" s="12" t="n"/>
      <c r="F27" s="12" t="n"/>
      <c r="G27" s="12">
        <f>IF(A27="","",SUMIFS('연차 사용 기록'!$H$4:$H$1503,'연차 사용 기록'!$C$4:$C$1503,A27,'연차 사용 기록'!$A$4:$A$1503,"&gt;="&amp;IF($B$2="",0,$B$2),'연차 사용 기록'!$A$4:$A$1503,"&lt;="&amp;IF($D$2="",2958465,$D$2)))</f>
        <v/>
      </c>
      <c r="H27" s="12">
        <f>IF(A27="","",(N(E27)+N(F27))-N(G27))</f>
        <v/>
      </c>
      <c r="I27" s="13">
        <f>IF(OR(A27="",(N(E27)+N(F27))=0),"",G27/(N(E27)+N(F27)))</f>
        <v/>
      </c>
      <c r="J27" s="7" t="n"/>
      <c r="K27" s="7" t="n"/>
      <c r="L27" s="12">
        <f>IF(OR(A27="",$D$2=""),"",IF(TODAY()&gt;$D$2,H27,""))</f>
        <v/>
      </c>
      <c r="M27" s="12" t="n"/>
      <c r="N27" s="14" t="n"/>
      <c r="O27" s="15">
        <f>IF(OR($A27="",$B$2=""),"",SUMIFS('연차 사용 기록'!$H$4:$H$1503,'연차 사용 기록'!$C$4:$C$1503,$A27,'연차 사용 기록'!$A$4:$A$1503,"&gt;="&amp;DATE(YEAR($B$2),MONTH($B$2)+0,1),'연차 사용 기록'!$A$4:$A$1503,"&lt;"&amp;DATE(YEAR($B$2),MONTH($B$2)+1,1)))</f>
        <v/>
      </c>
      <c r="P27" s="15">
        <f>IF(OR($A27="",$B$2=""),"",SUMIFS('연차 사용 기록'!$H$4:$H$1503,'연차 사용 기록'!$C$4:$C$1503,$A27,'연차 사용 기록'!$A$4:$A$1503,"&gt;="&amp;DATE(YEAR($B$2),MONTH($B$2)+1,1),'연차 사용 기록'!$A$4:$A$1503,"&lt;"&amp;DATE(YEAR($B$2),MONTH($B$2)+2,1)))</f>
        <v/>
      </c>
      <c r="Q27" s="15">
        <f>IF(OR($A27="",$B$2=""),"",SUMIFS('연차 사용 기록'!$H$4:$H$1503,'연차 사용 기록'!$C$4:$C$1503,$A27,'연차 사용 기록'!$A$4:$A$1503,"&gt;="&amp;DATE(YEAR($B$2),MONTH($B$2)+2,1),'연차 사용 기록'!$A$4:$A$1503,"&lt;"&amp;DATE(YEAR($B$2),MONTH($B$2)+3,1)))</f>
        <v/>
      </c>
      <c r="R27" s="15">
        <f>IF(OR($A27="",$B$2=""),"",SUMIFS('연차 사용 기록'!$H$4:$H$1503,'연차 사용 기록'!$C$4:$C$1503,$A27,'연차 사용 기록'!$A$4:$A$1503,"&gt;="&amp;DATE(YEAR($B$2),MONTH($B$2)+3,1),'연차 사용 기록'!$A$4:$A$1503,"&lt;"&amp;DATE(YEAR($B$2),MONTH($B$2)+4,1)))</f>
        <v/>
      </c>
      <c r="S27" s="15">
        <f>IF(OR($A27="",$B$2=""),"",SUMIFS('연차 사용 기록'!$H$4:$H$1503,'연차 사용 기록'!$C$4:$C$1503,$A27,'연차 사용 기록'!$A$4:$A$1503,"&gt;="&amp;DATE(YEAR($B$2),MONTH($B$2)+4,1),'연차 사용 기록'!$A$4:$A$1503,"&lt;"&amp;DATE(YEAR($B$2),MONTH($B$2)+5,1)))</f>
        <v/>
      </c>
      <c r="T27" s="15">
        <f>IF(OR($A27="",$B$2=""),"",SUMIFS('연차 사용 기록'!$H$4:$H$1503,'연차 사용 기록'!$C$4:$C$1503,$A27,'연차 사용 기록'!$A$4:$A$1503,"&gt;="&amp;DATE(YEAR($B$2),MONTH($B$2)+5,1),'연차 사용 기록'!$A$4:$A$1503,"&lt;"&amp;DATE(YEAR($B$2),MONTH($B$2)+6,1)))</f>
        <v/>
      </c>
      <c r="U27" s="15">
        <f>IF(OR($A27="",$B$2=""),"",SUMIFS('연차 사용 기록'!$H$4:$H$1503,'연차 사용 기록'!$C$4:$C$1503,$A27,'연차 사용 기록'!$A$4:$A$1503,"&gt;="&amp;DATE(YEAR($B$2),MONTH($B$2)+6,1),'연차 사용 기록'!$A$4:$A$1503,"&lt;"&amp;DATE(YEAR($B$2),MONTH($B$2)+7,1)))</f>
        <v/>
      </c>
      <c r="V27" s="15">
        <f>IF(OR($A27="",$B$2=""),"",SUMIFS('연차 사용 기록'!$H$4:$H$1503,'연차 사용 기록'!$C$4:$C$1503,$A27,'연차 사용 기록'!$A$4:$A$1503,"&gt;="&amp;DATE(YEAR($B$2),MONTH($B$2)+7,1),'연차 사용 기록'!$A$4:$A$1503,"&lt;"&amp;DATE(YEAR($B$2),MONTH($B$2)+8,1)))</f>
        <v/>
      </c>
      <c r="W27" s="15">
        <f>IF(OR($A27="",$B$2=""),"",SUMIFS('연차 사용 기록'!$H$4:$H$1503,'연차 사용 기록'!$C$4:$C$1503,$A27,'연차 사용 기록'!$A$4:$A$1503,"&gt;="&amp;DATE(YEAR($B$2),MONTH($B$2)+8,1),'연차 사용 기록'!$A$4:$A$1503,"&lt;"&amp;DATE(YEAR($B$2),MONTH($B$2)+9,1)))</f>
        <v/>
      </c>
      <c r="X27" s="15">
        <f>IF(OR($A27="",$B$2=""),"",SUMIFS('연차 사용 기록'!$H$4:$H$1503,'연차 사용 기록'!$C$4:$C$1503,$A27,'연차 사용 기록'!$A$4:$A$1503,"&gt;="&amp;DATE(YEAR($B$2),MONTH($B$2)+9,1),'연차 사용 기록'!$A$4:$A$1503,"&lt;"&amp;DATE(YEAR($B$2),MONTH($B$2)+10,1)))</f>
        <v/>
      </c>
      <c r="Y27" s="15">
        <f>IF(OR($A27="",$B$2=""),"",SUMIFS('연차 사용 기록'!$H$4:$H$1503,'연차 사용 기록'!$C$4:$C$1503,$A27,'연차 사용 기록'!$A$4:$A$1503,"&gt;="&amp;DATE(YEAR($B$2),MONTH($B$2)+10,1),'연차 사용 기록'!$A$4:$A$1503,"&lt;"&amp;DATE(YEAR($B$2),MONTH($B$2)+11,1)))</f>
        <v/>
      </c>
      <c r="Z27" s="15">
        <f>IF(OR($A27="",$B$2=""),"",SUMIFS('연차 사용 기록'!$H$4:$H$1503,'연차 사용 기록'!$C$4:$C$1503,$A27,'연차 사용 기록'!$A$4:$A$1503,"&gt;="&amp;DATE(YEAR($B$2),MONTH($B$2)+11,1),'연차 사용 기록'!$A$4:$A$1503,"&lt;"&amp;DATE(YEAR($B$2),MONTH($B$2)+12,1)))</f>
        <v/>
      </c>
    </row>
    <row r="28">
      <c r="A28" s="12" t="n"/>
      <c r="B28" s="12" t="n"/>
      <c r="C28" s="12" t="n"/>
      <c r="D28" s="7" t="n"/>
      <c r="E28" s="12" t="n"/>
      <c r="F28" s="12" t="n"/>
      <c r="G28" s="12">
        <f>IF(A28="","",SUMIFS('연차 사용 기록'!$H$4:$H$1503,'연차 사용 기록'!$C$4:$C$1503,A28,'연차 사용 기록'!$A$4:$A$1503,"&gt;="&amp;IF($B$2="",0,$B$2),'연차 사용 기록'!$A$4:$A$1503,"&lt;="&amp;IF($D$2="",2958465,$D$2)))</f>
        <v/>
      </c>
      <c r="H28" s="12">
        <f>IF(A28="","",(N(E28)+N(F28))-N(G28))</f>
        <v/>
      </c>
      <c r="I28" s="13">
        <f>IF(OR(A28="",(N(E28)+N(F28))=0),"",G28/(N(E28)+N(F28)))</f>
        <v/>
      </c>
      <c r="J28" s="7" t="n"/>
      <c r="K28" s="7" t="n"/>
      <c r="L28" s="12">
        <f>IF(OR(A28="",$D$2=""),"",IF(TODAY()&gt;$D$2,H28,""))</f>
        <v/>
      </c>
      <c r="M28" s="12" t="n"/>
      <c r="N28" s="14" t="n"/>
      <c r="O28" s="15">
        <f>IF(OR($A28="",$B$2=""),"",SUMIFS('연차 사용 기록'!$H$4:$H$1503,'연차 사용 기록'!$C$4:$C$1503,$A28,'연차 사용 기록'!$A$4:$A$1503,"&gt;="&amp;DATE(YEAR($B$2),MONTH($B$2)+0,1),'연차 사용 기록'!$A$4:$A$1503,"&lt;"&amp;DATE(YEAR($B$2),MONTH($B$2)+1,1)))</f>
        <v/>
      </c>
      <c r="P28" s="15">
        <f>IF(OR($A28="",$B$2=""),"",SUMIFS('연차 사용 기록'!$H$4:$H$1503,'연차 사용 기록'!$C$4:$C$1503,$A28,'연차 사용 기록'!$A$4:$A$1503,"&gt;="&amp;DATE(YEAR($B$2),MONTH($B$2)+1,1),'연차 사용 기록'!$A$4:$A$1503,"&lt;"&amp;DATE(YEAR($B$2),MONTH($B$2)+2,1)))</f>
        <v/>
      </c>
      <c r="Q28" s="15">
        <f>IF(OR($A28="",$B$2=""),"",SUMIFS('연차 사용 기록'!$H$4:$H$1503,'연차 사용 기록'!$C$4:$C$1503,$A28,'연차 사용 기록'!$A$4:$A$1503,"&gt;="&amp;DATE(YEAR($B$2),MONTH($B$2)+2,1),'연차 사용 기록'!$A$4:$A$1503,"&lt;"&amp;DATE(YEAR($B$2),MONTH($B$2)+3,1)))</f>
        <v/>
      </c>
      <c r="R28" s="15">
        <f>IF(OR($A28="",$B$2=""),"",SUMIFS('연차 사용 기록'!$H$4:$H$1503,'연차 사용 기록'!$C$4:$C$1503,$A28,'연차 사용 기록'!$A$4:$A$1503,"&gt;="&amp;DATE(YEAR($B$2),MONTH($B$2)+3,1),'연차 사용 기록'!$A$4:$A$1503,"&lt;"&amp;DATE(YEAR($B$2),MONTH($B$2)+4,1)))</f>
        <v/>
      </c>
      <c r="S28" s="15">
        <f>IF(OR($A28="",$B$2=""),"",SUMIFS('연차 사용 기록'!$H$4:$H$1503,'연차 사용 기록'!$C$4:$C$1503,$A28,'연차 사용 기록'!$A$4:$A$1503,"&gt;="&amp;DATE(YEAR($B$2),MONTH($B$2)+4,1),'연차 사용 기록'!$A$4:$A$1503,"&lt;"&amp;DATE(YEAR($B$2),MONTH($B$2)+5,1)))</f>
        <v/>
      </c>
      <c r="T28" s="15">
        <f>IF(OR($A28="",$B$2=""),"",SUMIFS('연차 사용 기록'!$H$4:$H$1503,'연차 사용 기록'!$C$4:$C$1503,$A28,'연차 사용 기록'!$A$4:$A$1503,"&gt;="&amp;DATE(YEAR($B$2),MONTH($B$2)+5,1),'연차 사용 기록'!$A$4:$A$1503,"&lt;"&amp;DATE(YEAR($B$2),MONTH($B$2)+6,1)))</f>
        <v/>
      </c>
      <c r="U28" s="15">
        <f>IF(OR($A28="",$B$2=""),"",SUMIFS('연차 사용 기록'!$H$4:$H$1503,'연차 사용 기록'!$C$4:$C$1503,$A28,'연차 사용 기록'!$A$4:$A$1503,"&gt;="&amp;DATE(YEAR($B$2),MONTH($B$2)+6,1),'연차 사용 기록'!$A$4:$A$1503,"&lt;"&amp;DATE(YEAR($B$2),MONTH($B$2)+7,1)))</f>
        <v/>
      </c>
      <c r="V28" s="15">
        <f>IF(OR($A28="",$B$2=""),"",SUMIFS('연차 사용 기록'!$H$4:$H$1503,'연차 사용 기록'!$C$4:$C$1503,$A28,'연차 사용 기록'!$A$4:$A$1503,"&gt;="&amp;DATE(YEAR($B$2),MONTH($B$2)+7,1),'연차 사용 기록'!$A$4:$A$1503,"&lt;"&amp;DATE(YEAR($B$2),MONTH($B$2)+8,1)))</f>
        <v/>
      </c>
      <c r="W28" s="15">
        <f>IF(OR($A28="",$B$2=""),"",SUMIFS('연차 사용 기록'!$H$4:$H$1503,'연차 사용 기록'!$C$4:$C$1503,$A28,'연차 사용 기록'!$A$4:$A$1503,"&gt;="&amp;DATE(YEAR($B$2),MONTH($B$2)+8,1),'연차 사용 기록'!$A$4:$A$1503,"&lt;"&amp;DATE(YEAR($B$2),MONTH($B$2)+9,1)))</f>
        <v/>
      </c>
      <c r="X28" s="15">
        <f>IF(OR($A28="",$B$2=""),"",SUMIFS('연차 사용 기록'!$H$4:$H$1503,'연차 사용 기록'!$C$4:$C$1503,$A28,'연차 사용 기록'!$A$4:$A$1503,"&gt;="&amp;DATE(YEAR($B$2),MONTH($B$2)+9,1),'연차 사용 기록'!$A$4:$A$1503,"&lt;"&amp;DATE(YEAR($B$2),MONTH($B$2)+10,1)))</f>
        <v/>
      </c>
      <c r="Y28" s="15">
        <f>IF(OR($A28="",$B$2=""),"",SUMIFS('연차 사용 기록'!$H$4:$H$1503,'연차 사용 기록'!$C$4:$C$1503,$A28,'연차 사용 기록'!$A$4:$A$1503,"&gt;="&amp;DATE(YEAR($B$2),MONTH($B$2)+10,1),'연차 사용 기록'!$A$4:$A$1503,"&lt;"&amp;DATE(YEAR($B$2),MONTH($B$2)+11,1)))</f>
        <v/>
      </c>
      <c r="Z28" s="15">
        <f>IF(OR($A28="",$B$2=""),"",SUMIFS('연차 사용 기록'!$H$4:$H$1503,'연차 사용 기록'!$C$4:$C$1503,$A28,'연차 사용 기록'!$A$4:$A$1503,"&gt;="&amp;DATE(YEAR($B$2),MONTH($B$2)+11,1),'연차 사용 기록'!$A$4:$A$1503,"&lt;"&amp;DATE(YEAR($B$2),MONTH($B$2)+12,1)))</f>
        <v/>
      </c>
    </row>
    <row r="29">
      <c r="A29" s="12" t="n"/>
      <c r="B29" s="12" t="n"/>
      <c r="C29" s="12" t="n"/>
      <c r="D29" s="7" t="n"/>
      <c r="E29" s="12" t="n"/>
      <c r="F29" s="12" t="n"/>
      <c r="G29" s="12">
        <f>IF(A29="","",SUMIFS('연차 사용 기록'!$H$4:$H$1503,'연차 사용 기록'!$C$4:$C$1503,A29,'연차 사용 기록'!$A$4:$A$1503,"&gt;="&amp;IF($B$2="",0,$B$2),'연차 사용 기록'!$A$4:$A$1503,"&lt;="&amp;IF($D$2="",2958465,$D$2)))</f>
        <v/>
      </c>
      <c r="H29" s="12">
        <f>IF(A29="","",(N(E29)+N(F29))-N(G29))</f>
        <v/>
      </c>
      <c r="I29" s="13">
        <f>IF(OR(A29="",(N(E29)+N(F29))=0),"",G29/(N(E29)+N(F29)))</f>
        <v/>
      </c>
      <c r="J29" s="7" t="n"/>
      <c r="K29" s="7" t="n"/>
      <c r="L29" s="12">
        <f>IF(OR(A29="",$D$2=""),"",IF(TODAY()&gt;$D$2,H29,""))</f>
        <v/>
      </c>
      <c r="M29" s="12" t="n"/>
      <c r="N29" s="14" t="n"/>
      <c r="O29" s="15">
        <f>IF(OR($A29="",$B$2=""),"",SUMIFS('연차 사용 기록'!$H$4:$H$1503,'연차 사용 기록'!$C$4:$C$1503,$A29,'연차 사용 기록'!$A$4:$A$1503,"&gt;="&amp;DATE(YEAR($B$2),MONTH($B$2)+0,1),'연차 사용 기록'!$A$4:$A$1503,"&lt;"&amp;DATE(YEAR($B$2),MONTH($B$2)+1,1)))</f>
        <v/>
      </c>
      <c r="P29" s="15">
        <f>IF(OR($A29="",$B$2=""),"",SUMIFS('연차 사용 기록'!$H$4:$H$1503,'연차 사용 기록'!$C$4:$C$1503,$A29,'연차 사용 기록'!$A$4:$A$1503,"&gt;="&amp;DATE(YEAR($B$2),MONTH($B$2)+1,1),'연차 사용 기록'!$A$4:$A$1503,"&lt;"&amp;DATE(YEAR($B$2),MONTH($B$2)+2,1)))</f>
        <v/>
      </c>
      <c r="Q29" s="15">
        <f>IF(OR($A29="",$B$2=""),"",SUMIFS('연차 사용 기록'!$H$4:$H$1503,'연차 사용 기록'!$C$4:$C$1503,$A29,'연차 사용 기록'!$A$4:$A$1503,"&gt;="&amp;DATE(YEAR($B$2),MONTH($B$2)+2,1),'연차 사용 기록'!$A$4:$A$1503,"&lt;"&amp;DATE(YEAR($B$2),MONTH($B$2)+3,1)))</f>
        <v/>
      </c>
      <c r="R29" s="15">
        <f>IF(OR($A29="",$B$2=""),"",SUMIFS('연차 사용 기록'!$H$4:$H$1503,'연차 사용 기록'!$C$4:$C$1503,$A29,'연차 사용 기록'!$A$4:$A$1503,"&gt;="&amp;DATE(YEAR($B$2),MONTH($B$2)+3,1),'연차 사용 기록'!$A$4:$A$1503,"&lt;"&amp;DATE(YEAR($B$2),MONTH($B$2)+4,1)))</f>
        <v/>
      </c>
      <c r="S29" s="15">
        <f>IF(OR($A29="",$B$2=""),"",SUMIFS('연차 사용 기록'!$H$4:$H$1503,'연차 사용 기록'!$C$4:$C$1503,$A29,'연차 사용 기록'!$A$4:$A$1503,"&gt;="&amp;DATE(YEAR($B$2),MONTH($B$2)+4,1),'연차 사용 기록'!$A$4:$A$1503,"&lt;"&amp;DATE(YEAR($B$2),MONTH($B$2)+5,1)))</f>
        <v/>
      </c>
      <c r="T29" s="15">
        <f>IF(OR($A29="",$B$2=""),"",SUMIFS('연차 사용 기록'!$H$4:$H$1503,'연차 사용 기록'!$C$4:$C$1503,$A29,'연차 사용 기록'!$A$4:$A$1503,"&gt;="&amp;DATE(YEAR($B$2),MONTH($B$2)+5,1),'연차 사용 기록'!$A$4:$A$1503,"&lt;"&amp;DATE(YEAR($B$2),MONTH($B$2)+6,1)))</f>
        <v/>
      </c>
      <c r="U29" s="15">
        <f>IF(OR($A29="",$B$2=""),"",SUMIFS('연차 사용 기록'!$H$4:$H$1503,'연차 사용 기록'!$C$4:$C$1503,$A29,'연차 사용 기록'!$A$4:$A$1503,"&gt;="&amp;DATE(YEAR($B$2),MONTH($B$2)+6,1),'연차 사용 기록'!$A$4:$A$1503,"&lt;"&amp;DATE(YEAR($B$2),MONTH($B$2)+7,1)))</f>
        <v/>
      </c>
      <c r="V29" s="15">
        <f>IF(OR($A29="",$B$2=""),"",SUMIFS('연차 사용 기록'!$H$4:$H$1503,'연차 사용 기록'!$C$4:$C$1503,$A29,'연차 사용 기록'!$A$4:$A$1503,"&gt;="&amp;DATE(YEAR($B$2),MONTH($B$2)+7,1),'연차 사용 기록'!$A$4:$A$1503,"&lt;"&amp;DATE(YEAR($B$2),MONTH($B$2)+8,1)))</f>
        <v/>
      </c>
      <c r="W29" s="15">
        <f>IF(OR($A29="",$B$2=""),"",SUMIFS('연차 사용 기록'!$H$4:$H$1503,'연차 사용 기록'!$C$4:$C$1503,$A29,'연차 사용 기록'!$A$4:$A$1503,"&gt;="&amp;DATE(YEAR($B$2),MONTH($B$2)+8,1),'연차 사용 기록'!$A$4:$A$1503,"&lt;"&amp;DATE(YEAR($B$2),MONTH($B$2)+9,1)))</f>
        <v/>
      </c>
      <c r="X29" s="15">
        <f>IF(OR($A29="",$B$2=""),"",SUMIFS('연차 사용 기록'!$H$4:$H$1503,'연차 사용 기록'!$C$4:$C$1503,$A29,'연차 사용 기록'!$A$4:$A$1503,"&gt;="&amp;DATE(YEAR($B$2),MONTH($B$2)+9,1),'연차 사용 기록'!$A$4:$A$1503,"&lt;"&amp;DATE(YEAR($B$2),MONTH($B$2)+10,1)))</f>
        <v/>
      </c>
      <c r="Y29" s="15">
        <f>IF(OR($A29="",$B$2=""),"",SUMIFS('연차 사용 기록'!$H$4:$H$1503,'연차 사용 기록'!$C$4:$C$1503,$A29,'연차 사용 기록'!$A$4:$A$1503,"&gt;="&amp;DATE(YEAR($B$2),MONTH($B$2)+10,1),'연차 사용 기록'!$A$4:$A$1503,"&lt;"&amp;DATE(YEAR($B$2),MONTH($B$2)+11,1)))</f>
        <v/>
      </c>
      <c r="Z29" s="15">
        <f>IF(OR($A29="",$B$2=""),"",SUMIFS('연차 사용 기록'!$H$4:$H$1503,'연차 사용 기록'!$C$4:$C$1503,$A29,'연차 사용 기록'!$A$4:$A$1503,"&gt;="&amp;DATE(YEAR($B$2),MONTH($B$2)+11,1),'연차 사용 기록'!$A$4:$A$1503,"&lt;"&amp;DATE(YEAR($B$2),MONTH($B$2)+12,1)))</f>
        <v/>
      </c>
    </row>
    <row r="30">
      <c r="A30" s="12" t="n"/>
      <c r="B30" s="12" t="n"/>
      <c r="C30" s="12" t="n"/>
      <c r="D30" s="7" t="n"/>
      <c r="E30" s="12" t="n"/>
      <c r="F30" s="12" t="n"/>
      <c r="G30" s="12">
        <f>IF(A30="","",SUMIFS('연차 사용 기록'!$H$4:$H$1503,'연차 사용 기록'!$C$4:$C$1503,A30,'연차 사용 기록'!$A$4:$A$1503,"&gt;="&amp;IF($B$2="",0,$B$2),'연차 사용 기록'!$A$4:$A$1503,"&lt;="&amp;IF($D$2="",2958465,$D$2)))</f>
        <v/>
      </c>
      <c r="H30" s="12">
        <f>IF(A30="","",(N(E30)+N(F30))-N(G30))</f>
        <v/>
      </c>
      <c r="I30" s="13">
        <f>IF(OR(A30="",(N(E30)+N(F30))=0),"",G30/(N(E30)+N(F30)))</f>
        <v/>
      </c>
      <c r="J30" s="7" t="n"/>
      <c r="K30" s="7" t="n"/>
      <c r="L30" s="12">
        <f>IF(OR(A30="",$D$2=""),"",IF(TODAY()&gt;$D$2,H30,""))</f>
        <v/>
      </c>
      <c r="M30" s="12" t="n"/>
      <c r="N30" s="14" t="n"/>
      <c r="O30" s="15">
        <f>IF(OR($A30="",$B$2=""),"",SUMIFS('연차 사용 기록'!$H$4:$H$1503,'연차 사용 기록'!$C$4:$C$1503,$A30,'연차 사용 기록'!$A$4:$A$1503,"&gt;="&amp;DATE(YEAR($B$2),MONTH($B$2)+0,1),'연차 사용 기록'!$A$4:$A$1503,"&lt;"&amp;DATE(YEAR($B$2),MONTH($B$2)+1,1)))</f>
        <v/>
      </c>
      <c r="P30" s="15">
        <f>IF(OR($A30="",$B$2=""),"",SUMIFS('연차 사용 기록'!$H$4:$H$1503,'연차 사용 기록'!$C$4:$C$1503,$A30,'연차 사용 기록'!$A$4:$A$1503,"&gt;="&amp;DATE(YEAR($B$2),MONTH($B$2)+1,1),'연차 사용 기록'!$A$4:$A$1503,"&lt;"&amp;DATE(YEAR($B$2),MONTH($B$2)+2,1)))</f>
        <v/>
      </c>
      <c r="Q30" s="15">
        <f>IF(OR($A30="",$B$2=""),"",SUMIFS('연차 사용 기록'!$H$4:$H$1503,'연차 사용 기록'!$C$4:$C$1503,$A30,'연차 사용 기록'!$A$4:$A$1503,"&gt;="&amp;DATE(YEAR($B$2),MONTH($B$2)+2,1),'연차 사용 기록'!$A$4:$A$1503,"&lt;"&amp;DATE(YEAR($B$2),MONTH($B$2)+3,1)))</f>
        <v/>
      </c>
      <c r="R30" s="15">
        <f>IF(OR($A30="",$B$2=""),"",SUMIFS('연차 사용 기록'!$H$4:$H$1503,'연차 사용 기록'!$C$4:$C$1503,$A30,'연차 사용 기록'!$A$4:$A$1503,"&gt;="&amp;DATE(YEAR($B$2),MONTH($B$2)+3,1),'연차 사용 기록'!$A$4:$A$1503,"&lt;"&amp;DATE(YEAR($B$2),MONTH($B$2)+4,1)))</f>
        <v/>
      </c>
      <c r="S30" s="15">
        <f>IF(OR($A30="",$B$2=""),"",SUMIFS('연차 사용 기록'!$H$4:$H$1503,'연차 사용 기록'!$C$4:$C$1503,$A30,'연차 사용 기록'!$A$4:$A$1503,"&gt;="&amp;DATE(YEAR($B$2),MONTH($B$2)+4,1),'연차 사용 기록'!$A$4:$A$1503,"&lt;"&amp;DATE(YEAR($B$2),MONTH($B$2)+5,1)))</f>
        <v/>
      </c>
      <c r="T30" s="15">
        <f>IF(OR($A30="",$B$2=""),"",SUMIFS('연차 사용 기록'!$H$4:$H$1503,'연차 사용 기록'!$C$4:$C$1503,$A30,'연차 사용 기록'!$A$4:$A$1503,"&gt;="&amp;DATE(YEAR($B$2),MONTH($B$2)+5,1),'연차 사용 기록'!$A$4:$A$1503,"&lt;"&amp;DATE(YEAR($B$2),MONTH($B$2)+6,1)))</f>
        <v/>
      </c>
      <c r="U30" s="15">
        <f>IF(OR($A30="",$B$2=""),"",SUMIFS('연차 사용 기록'!$H$4:$H$1503,'연차 사용 기록'!$C$4:$C$1503,$A30,'연차 사용 기록'!$A$4:$A$1503,"&gt;="&amp;DATE(YEAR($B$2),MONTH($B$2)+6,1),'연차 사용 기록'!$A$4:$A$1503,"&lt;"&amp;DATE(YEAR($B$2),MONTH($B$2)+7,1)))</f>
        <v/>
      </c>
      <c r="V30" s="15">
        <f>IF(OR($A30="",$B$2=""),"",SUMIFS('연차 사용 기록'!$H$4:$H$1503,'연차 사용 기록'!$C$4:$C$1503,$A30,'연차 사용 기록'!$A$4:$A$1503,"&gt;="&amp;DATE(YEAR($B$2),MONTH($B$2)+7,1),'연차 사용 기록'!$A$4:$A$1503,"&lt;"&amp;DATE(YEAR($B$2),MONTH($B$2)+8,1)))</f>
        <v/>
      </c>
      <c r="W30" s="15">
        <f>IF(OR($A30="",$B$2=""),"",SUMIFS('연차 사용 기록'!$H$4:$H$1503,'연차 사용 기록'!$C$4:$C$1503,$A30,'연차 사용 기록'!$A$4:$A$1503,"&gt;="&amp;DATE(YEAR($B$2),MONTH($B$2)+8,1),'연차 사용 기록'!$A$4:$A$1503,"&lt;"&amp;DATE(YEAR($B$2),MONTH($B$2)+9,1)))</f>
        <v/>
      </c>
      <c r="X30" s="15">
        <f>IF(OR($A30="",$B$2=""),"",SUMIFS('연차 사용 기록'!$H$4:$H$1503,'연차 사용 기록'!$C$4:$C$1503,$A30,'연차 사용 기록'!$A$4:$A$1503,"&gt;="&amp;DATE(YEAR($B$2),MONTH($B$2)+9,1),'연차 사용 기록'!$A$4:$A$1503,"&lt;"&amp;DATE(YEAR($B$2),MONTH($B$2)+10,1)))</f>
        <v/>
      </c>
      <c r="Y30" s="15">
        <f>IF(OR($A30="",$B$2=""),"",SUMIFS('연차 사용 기록'!$H$4:$H$1503,'연차 사용 기록'!$C$4:$C$1503,$A30,'연차 사용 기록'!$A$4:$A$1503,"&gt;="&amp;DATE(YEAR($B$2),MONTH($B$2)+10,1),'연차 사용 기록'!$A$4:$A$1503,"&lt;"&amp;DATE(YEAR($B$2),MONTH($B$2)+11,1)))</f>
        <v/>
      </c>
      <c r="Z30" s="15">
        <f>IF(OR($A30="",$B$2=""),"",SUMIFS('연차 사용 기록'!$H$4:$H$1503,'연차 사용 기록'!$C$4:$C$1503,$A30,'연차 사용 기록'!$A$4:$A$1503,"&gt;="&amp;DATE(YEAR($B$2),MONTH($B$2)+11,1),'연차 사용 기록'!$A$4:$A$1503,"&lt;"&amp;DATE(YEAR($B$2),MONTH($B$2)+12,1)))</f>
        <v/>
      </c>
    </row>
    <row r="31">
      <c r="A31" s="12" t="n"/>
      <c r="B31" s="12" t="n"/>
      <c r="C31" s="12" t="n"/>
      <c r="D31" s="7" t="n"/>
      <c r="E31" s="12" t="n"/>
      <c r="F31" s="12" t="n"/>
      <c r="G31" s="12">
        <f>IF(A31="","",SUMIFS('연차 사용 기록'!$H$4:$H$1503,'연차 사용 기록'!$C$4:$C$1503,A31,'연차 사용 기록'!$A$4:$A$1503,"&gt;="&amp;IF($B$2="",0,$B$2),'연차 사용 기록'!$A$4:$A$1503,"&lt;="&amp;IF($D$2="",2958465,$D$2)))</f>
        <v/>
      </c>
      <c r="H31" s="12">
        <f>IF(A31="","",(N(E31)+N(F31))-N(G31))</f>
        <v/>
      </c>
      <c r="I31" s="13">
        <f>IF(OR(A31="",(N(E31)+N(F31))=0),"",G31/(N(E31)+N(F31)))</f>
        <v/>
      </c>
      <c r="J31" s="7" t="n"/>
      <c r="K31" s="7" t="n"/>
      <c r="L31" s="12">
        <f>IF(OR(A31="",$D$2=""),"",IF(TODAY()&gt;$D$2,H31,""))</f>
        <v/>
      </c>
      <c r="M31" s="12" t="n"/>
      <c r="N31" s="14" t="n"/>
      <c r="O31" s="15">
        <f>IF(OR($A31="",$B$2=""),"",SUMIFS('연차 사용 기록'!$H$4:$H$1503,'연차 사용 기록'!$C$4:$C$1503,$A31,'연차 사용 기록'!$A$4:$A$1503,"&gt;="&amp;DATE(YEAR($B$2),MONTH($B$2)+0,1),'연차 사용 기록'!$A$4:$A$1503,"&lt;"&amp;DATE(YEAR($B$2),MONTH($B$2)+1,1)))</f>
        <v/>
      </c>
      <c r="P31" s="15">
        <f>IF(OR($A31="",$B$2=""),"",SUMIFS('연차 사용 기록'!$H$4:$H$1503,'연차 사용 기록'!$C$4:$C$1503,$A31,'연차 사용 기록'!$A$4:$A$1503,"&gt;="&amp;DATE(YEAR($B$2),MONTH($B$2)+1,1),'연차 사용 기록'!$A$4:$A$1503,"&lt;"&amp;DATE(YEAR($B$2),MONTH($B$2)+2,1)))</f>
        <v/>
      </c>
      <c r="Q31" s="15">
        <f>IF(OR($A31="",$B$2=""),"",SUMIFS('연차 사용 기록'!$H$4:$H$1503,'연차 사용 기록'!$C$4:$C$1503,$A31,'연차 사용 기록'!$A$4:$A$1503,"&gt;="&amp;DATE(YEAR($B$2),MONTH($B$2)+2,1),'연차 사용 기록'!$A$4:$A$1503,"&lt;"&amp;DATE(YEAR($B$2),MONTH($B$2)+3,1)))</f>
        <v/>
      </c>
      <c r="R31" s="15">
        <f>IF(OR($A31="",$B$2=""),"",SUMIFS('연차 사용 기록'!$H$4:$H$1503,'연차 사용 기록'!$C$4:$C$1503,$A31,'연차 사용 기록'!$A$4:$A$1503,"&gt;="&amp;DATE(YEAR($B$2),MONTH($B$2)+3,1),'연차 사용 기록'!$A$4:$A$1503,"&lt;"&amp;DATE(YEAR($B$2),MONTH($B$2)+4,1)))</f>
        <v/>
      </c>
      <c r="S31" s="15">
        <f>IF(OR($A31="",$B$2=""),"",SUMIFS('연차 사용 기록'!$H$4:$H$1503,'연차 사용 기록'!$C$4:$C$1503,$A31,'연차 사용 기록'!$A$4:$A$1503,"&gt;="&amp;DATE(YEAR($B$2),MONTH($B$2)+4,1),'연차 사용 기록'!$A$4:$A$1503,"&lt;"&amp;DATE(YEAR($B$2),MONTH($B$2)+5,1)))</f>
        <v/>
      </c>
      <c r="T31" s="15">
        <f>IF(OR($A31="",$B$2=""),"",SUMIFS('연차 사용 기록'!$H$4:$H$1503,'연차 사용 기록'!$C$4:$C$1503,$A31,'연차 사용 기록'!$A$4:$A$1503,"&gt;="&amp;DATE(YEAR($B$2),MONTH($B$2)+5,1),'연차 사용 기록'!$A$4:$A$1503,"&lt;"&amp;DATE(YEAR($B$2),MONTH($B$2)+6,1)))</f>
        <v/>
      </c>
      <c r="U31" s="15">
        <f>IF(OR($A31="",$B$2=""),"",SUMIFS('연차 사용 기록'!$H$4:$H$1503,'연차 사용 기록'!$C$4:$C$1503,$A31,'연차 사용 기록'!$A$4:$A$1503,"&gt;="&amp;DATE(YEAR($B$2),MONTH($B$2)+6,1),'연차 사용 기록'!$A$4:$A$1503,"&lt;"&amp;DATE(YEAR($B$2),MONTH($B$2)+7,1)))</f>
        <v/>
      </c>
      <c r="V31" s="15">
        <f>IF(OR($A31="",$B$2=""),"",SUMIFS('연차 사용 기록'!$H$4:$H$1503,'연차 사용 기록'!$C$4:$C$1503,$A31,'연차 사용 기록'!$A$4:$A$1503,"&gt;="&amp;DATE(YEAR($B$2),MONTH($B$2)+7,1),'연차 사용 기록'!$A$4:$A$1503,"&lt;"&amp;DATE(YEAR($B$2),MONTH($B$2)+8,1)))</f>
        <v/>
      </c>
      <c r="W31" s="15">
        <f>IF(OR($A31="",$B$2=""),"",SUMIFS('연차 사용 기록'!$H$4:$H$1503,'연차 사용 기록'!$C$4:$C$1503,$A31,'연차 사용 기록'!$A$4:$A$1503,"&gt;="&amp;DATE(YEAR($B$2),MONTH($B$2)+8,1),'연차 사용 기록'!$A$4:$A$1503,"&lt;"&amp;DATE(YEAR($B$2),MONTH($B$2)+9,1)))</f>
        <v/>
      </c>
      <c r="X31" s="15">
        <f>IF(OR($A31="",$B$2=""),"",SUMIFS('연차 사용 기록'!$H$4:$H$1503,'연차 사용 기록'!$C$4:$C$1503,$A31,'연차 사용 기록'!$A$4:$A$1503,"&gt;="&amp;DATE(YEAR($B$2),MONTH($B$2)+9,1),'연차 사용 기록'!$A$4:$A$1503,"&lt;"&amp;DATE(YEAR($B$2),MONTH($B$2)+10,1)))</f>
        <v/>
      </c>
      <c r="Y31" s="15">
        <f>IF(OR($A31="",$B$2=""),"",SUMIFS('연차 사용 기록'!$H$4:$H$1503,'연차 사용 기록'!$C$4:$C$1503,$A31,'연차 사용 기록'!$A$4:$A$1503,"&gt;="&amp;DATE(YEAR($B$2),MONTH($B$2)+10,1),'연차 사용 기록'!$A$4:$A$1503,"&lt;"&amp;DATE(YEAR($B$2),MONTH($B$2)+11,1)))</f>
        <v/>
      </c>
      <c r="Z31" s="15">
        <f>IF(OR($A31="",$B$2=""),"",SUMIFS('연차 사용 기록'!$H$4:$H$1503,'연차 사용 기록'!$C$4:$C$1503,$A31,'연차 사용 기록'!$A$4:$A$1503,"&gt;="&amp;DATE(YEAR($B$2),MONTH($B$2)+11,1),'연차 사용 기록'!$A$4:$A$1503,"&lt;"&amp;DATE(YEAR($B$2),MONTH($B$2)+12,1)))</f>
        <v/>
      </c>
    </row>
    <row r="32">
      <c r="A32" s="12" t="n"/>
      <c r="B32" s="12" t="n"/>
      <c r="C32" s="12" t="n"/>
      <c r="D32" s="7" t="n"/>
      <c r="E32" s="12" t="n"/>
      <c r="F32" s="12" t="n"/>
      <c r="G32" s="12">
        <f>IF(A32="","",SUMIFS('연차 사용 기록'!$H$4:$H$1503,'연차 사용 기록'!$C$4:$C$1503,A32,'연차 사용 기록'!$A$4:$A$1503,"&gt;="&amp;IF($B$2="",0,$B$2),'연차 사용 기록'!$A$4:$A$1503,"&lt;="&amp;IF($D$2="",2958465,$D$2)))</f>
        <v/>
      </c>
      <c r="H32" s="12">
        <f>IF(A32="","",(N(E32)+N(F32))-N(G32))</f>
        <v/>
      </c>
      <c r="I32" s="13">
        <f>IF(OR(A32="",(N(E32)+N(F32))=0),"",G32/(N(E32)+N(F32)))</f>
        <v/>
      </c>
      <c r="J32" s="7" t="n"/>
      <c r="K32" s="7" t="n"/>
      <c r="L32" s="12">
        <f>IF(OR(A32="",$D$2=""),"",IF(TODAY()&gt;$D$2,H32,""))</f>
        <v/>
      </c>
      <c r="M32" s="12" t="n"/>
      <c r="N32" s="14" t="n"/>
      <c r="O32" s="15">
        <f>IF(OR($A32="",$B$2=""),"",SUMIFS('연차 사용 기록'!$H$4:$H$1503,'연차 사용 기록'!$C$4:$C$1503,$A32,'연차 사용 기록'!$A$4:$A$1503,"&gt;="&amp;DATE(YEAR($B$2),MONTH($B$2)+0,1),'연차 사용 기록'!$A$4:$A$1503,"&lt;"&amp;DATE(YEAR($B$2),MONTH($B$2)+1,1)))</f>
        <v/>
      </c>
      <c r="P32" s="15">
        <f>IF(OR($A32="",$B$2=""),"",SUMIFS('연차 사용 기록'!$H$4:$H$1503,'연차 사용 기록'!$C$4:$C$1503,$A32,'연차 사용 기록'!$A$4:$A$1503,"&gt;="&amp;DATE(YEAR($B$2),MONTH($B$2)+1,1),'연차 사용 기록'!$A$4:$A$1503,"&lt;"&amp;DATE(YEAR($B$2),MONTH($B$2)+2,1)))</f>
        <v/>
      </c>
      <c r="Q32" s="15">
        <f>IF(OR($A32="",$B$2=""),"",SUMIFS('연차 사용 기록'!$H$4:$H$1503,'연차 사용 기록'!$C$4:$C$1503,$A32,'연차 사용 기록'!$A$4:$A$1503,"&gt;="&amp;DATE(YEAR($B$2),MONTH($B$2)+2,1),'연차 사용 기록'!$A$4:$A$1503,"&lt;"&amp;DATE(YEAR($B$2),MONTH($B$2)+3,1)))</f>
        <v/>
      </c>
      <c r="R32" s="15">
        <f>IF(OR($A32="",$B$2=""),"",SUMIFS('연차 사용 기록'!$H$4:$H$1503,'연차 사용 기록'!$C$4:$C$1503,$A32,'연차 사용 기록'!$A$4:$A$1503,"&gt;="&amp;DATE(YEAR($B$2),MONTH($B$2)+3,1),'연차 사용 기록'!$A$4:$A$1503,"&lt;"&amp;DATE(YEAR($B$2),MONTH($B$2)+4,1)))</f>
        <v/>
      </c>
      <c r="S32" s="15">
        <f>IF(OR($A32="",$B$2=""),"",SUMIFS('연차 사용 기록'!$H$4:$H$1503,'연차 사용 기록'!$C$4:$C$1503,$A32,'연차 사용 기록'!$A$4:$A$1503,"&gt;="&amp;DATE(YEAR($B$2),MONTH($B$2)+4,1),'연차 사용 기록'!$A$4:$A$1503,"&lt;"&amp;DATE(YEAR($B$2),MONTH($B$2)+5,1)))</f>
        <v/>
      </c>
      <c r="T32" s="15">
        <f>IF(OR($A32="",$B$2=""),"",SUMIFS('연차 사용 기록'!$H$4:$H$1503,'연차 사용 기록'!$C$4:$C$1503,$A32,'연차 사용 기록'!$A$4:$A$1503,"&gt;="&amp;DATE(YEAR($B$2),MONTH($B$2)+5,1),'연차 사용 기록'!$A$4:$A$1503,"&lt;"&amp;DATE(YEAR($B$2),MONTH($B$2)+6,1)))</f>
        <v/>
      </c>
      <c r="U32" s="15">
        <f>IF(OR($A32="",$B$2=""),"",SUMIFS('연차 사용 기록'!$H$4:$H$1503,'연차 사용 기록'!$C$4:$C$1503,$A32,'연차 사용 기록'!$A$4:$A$1503,"&gt;="&amp;DATE(YEAR($B$2),MONTH($B$2)+6,1),'연차 사용 기록'!$A$4:$A$1503,"&lt;"&amp;DATE(YEAR($B$2),MONTH($B$2)+7,1)))</f>
        <v/>
      </c>
      <c r="V32" s="15">
        <f>IF(OR($A32="",$B$2=""),"",SUMIFS('연차 사용 기록'!$H$4:$H$1503,'연차 사용 기록'!$C$4:$C$1503,$A32,'연차 사용 기록'!$A$4:$A$1503,"&gt;="&amp;DATE(YEAR($B$2),MONTH($B$2)+7,1),'연차 사용 기록'!$A$4:$A$1503,"&lt;"&amp;DATE(YEAR($B$2),MONTH($B$2)+8,1)))</f>
        <v/>
      </c>
      <c r="W32" s="15">
        <f>IF(OR($A32="",$B$2=""),"",SUMIFS('연차 사용 기록'!$H$4:$H$1503,'연차 사용 기록'!$C$4:$C$1503,$A32,'연차 사용 기록'!$A$4:$A$1503,"&gt;="&amp;DATE(YEAR($B$2),MONTH($B$2)+8,1),'연차 사용 기록'!$A$4:$A$1503,"&lt;"&amp;DATE(YEAR($B$2),MONTH($B$2)+9,1)))</f>
        <v/>
      </c>
      <c r="X32" s="15">
        <f>IF(OR($A32="",$B$2=""),"",SUMIFS('연차 사용 기록'!$H$4:$H$1503,'연차 사용 기록'!$C$4:$C$1503,$A32,'연차 사용 기록'!$A$4:$A$1503,"&gt;="&amp;DATE(YEAR($B$2),MONTH($B$2)+9,1),'연차 사용 기록'!$A$4:$A$1503,"&lt;"&amp;DATE(YEAR($B$2),MONTH($B$2)+10,1)))</f>
        <v/>
      </c>
      <c r="Y32" s="15">
        <f>IF(OR($A32="",$B$2=""),"",SUMIFS('연차 사용 기록'!$H$4:$H$1503,'연차 사용 기록'!$C$4:$C$1503,$A32,'연차 사용 기록'!$A$4:$A$1503,"&gt;="&amp;DATE(YEAR($B$2),MONTH($B$2)+10,1),'연차 사용 기록'!$A$4:$A$1503,"&lt;"&amp;DATE(YEAR($B$2),MONTH($B$2)+11,1)))</f>
        <v/>
      </c>
      <c r="Z32" s="15">
        <f>IF(OR($A32="",$B$2=""),"",SUMIFS('연차 사용 기록'!$H$4:$H$1503,'연차 사용 기록'!$C$4:$C$1503,$A32,'연차 사용 기록'!$A$4:$A$1503,"&gt;="&amp;DATE(YEAR($B$2),MONTH($B$2)+11,1),'연차 사용 기록'!$A$4:$A$1503,"&lt;"&amp;DATE(YEAR($B$2),MONTH($B$2)+12,1)))</f>
        <v/>
      </c>
    </row>
    <row r="33">
      <c r="A33" s="12" t="n"/>
      <c r="B33" s="12" t="n"/>
      <c r="C33" s="12" t="n"/>
      <c r="D33" s="7" t="n"/>
      <c r="E33" s="12" t="n"/>
      <c r="F33" s="12" t="n"/>
      <c r="G33" s="12">
        <f>IF(A33="","",SUMIFS('연차 사용 기록'!$H$4:$H$1503,'연차 사용 기록'!$C$4:$C$1503,A33,'연차 사용 기록'!$A$4:$A$1503,"&gt;="&amp;IF($B$2="",0,$B$2),'연차 사용 기록'!$A$4:$A$1503,"&lt;="&amp;IF($D$2="",2958465,$D$2)))</f>
        <v/>
      </c>
      <c r="H33" s="12">
        <f>IF(A33="","",(N(E33)+N(F33))-N(G33))</f>
        <v/>
      </c>
      <c r="I33" s="13">
        <f>IF(OR(A33="",(N(E33)+N(F33))=0),"",G33/(N(E33)+N(F33)))</f>
        <v/>
      </c>
      <c r="J33" s="7" t="n"/>
      <c r="K33" s="7" t="n"/>
      <c r="L33" s="12">
        <f>IF(OR(A33="",$D$2=""),"",IF(TODAY()&gt;$D$2,H33,""))</f>
        <v/>
      </c>
      <c r="M33" s="12" t="n"/>
      <c r="N33" s="14" t="n"/>
      <c r="O33" s="15">
        <f>IF(OR($A33="",$B$2=""),"",SUMIFS('연차 사용 기록'!$H$4:$H$1503,'연차 사용 기록'!$C$4:$C$1503,$A33,'연차 사용 기록'!$A$4:$A$1503,"&gt;="&amp;DATE(YEAR($B$2),MONTH($B$2)+0,1),'연차 사용 기록'!$A$4:$A$1503,"&lt;"&amp;DATE(YEAR($B$2),MONTH($B$2)+1,1)))</f>
        <v/>
      </c>
      <c r="P33" s="15">
        <f>IF(OR($A33="",$B$2=""),"",SUMIFS('연차 사용 기록'!$H$4:$H$1503,'연차 사용 기록'!$C$4:$C$1503,$A33,'연차 사용 기록'!$A$4:$A$1503,"&gt;="&amp;DATE(YEAR($B$2),MONTH($B$2)+1,1),'연차 사용 기록'!$A$4:$A$1503,"&lt;"&amp;DATE(YEAR($B$2),MONTH($B$2)+2,1)))</f>
        <v/>
      </c>
      <c r="Q33" s="15">
        <f>IF(OR($A33="",$B$2=""),"",SUMIFS('연차 사용 기록'!$H$4:$H$1503,'연차 사용 기록'!$C$4:$C$1503,$A33,'연차 사용 기록'!$A$4:$A$1503,"&gt;="&amp;DATE(YEAR($B$2),MONTH($B$2)+2,1),'연차 사용 기록'!$A$4:$A$1503,"&lt;"&amp;DATE(YEAR($B$2),MONTH($B$2)+3,1)))</f>
        <v/>
      </c>
      <c r="R33" s="15">
        <f>IF(OR($A33="",$B$2=""),"",SUMIFS('연차 사용 기록'!$H$4:$H$1503,'연차 사용 기록'!$C$4:$C$1503,$A33,'연차 사용 기록'!$A$4:$A$1503,"&gt;="&amp;DATE(YEAR($B$2),MONTH($B$2)+3,1),'연차 사용 기록'!$A$4:$A$1503,"&lt;"&amp;DATE(YEAR($B$2),MONTH($B$2)+4,1)))</f>
        <v/>
      </c>
      <c r="S33" s="15">
        <f>IF(OR($A33="",$B$2=""),"",SUMIFS('연차 사용 기록'!$H$4:$H$1503,'연차 사용 기록'!$C$4:$C$1503,$A33,'연차 사용 기록'!$A$4:$A$1503,"&gt;="&amp;DATE(YEAR($B$2),MONTH($B$2)+4,1),'연차 사용 기록'!$A$4:$A$1503,"&lt;"&amp;DATE(YEAR($B$2),MONTH($B$2)+5,1)))</f>
        <v/>
      </c>
      <c r="T33" s="15">
        <f>IF(OR($A33="",$B$2=""),"",SUMIFS('연차 사용 기록'!$H$4:$H$1503,'연차 사용 기록'!$C$4:$C$1503,$A33,'연차 사용 기록'!$A$4:$A$1503,"&gt;="&amp;DATE(YEAR($B$2),MONTH($B$2)+5,1),'연차 사용 기록'!$A$4:$A$1503,"&lt;"&amp;DATE(YEAR($B$2),MONTH($B$2)+6,1)))</f>
        <v/>
      </c>
      <c r="U33" s="15">
        <f>IF(OR($A33="",$B$2=""),"",SUMIFS('연차 사용 기록'!$H$4:$H$1503,'연차 사용 기록'!$C$4:$C$1503,$A33,'연차 사용 기록'!$A$4:$A$1503,"&gt;="&amp;DATE(YEAR($B$2),MONTH($B$2)+6,1),'연차 사용 기록'!$A$4:$A$1503,"&lt;"&amp;DATE(YEAR($B$2),MONTH($B$2)+7,1)))</f>
        <v/>
      </c>
      <c r="V33" s="15">
        <f>IF(OR($A33="",$B$2=""),"",SUMIFS('연차 사용 기록'!$H$4:$H$1503,'연차 사용 기록'!$C$4:$C$1503,$A33,'연차 사용 기록'!$A$4:$A$1503,"&gt;="&amp;DATE(YEAR($B$2),MONTH($B$2)+7,1),'연차 사용 기록'!$A$4:$A$1503,"&lt;"&amp;DATE(YEAR($B$2),MONTH($B$2)+8,1)))</f>
        <v/>
      </c>
      <c r="W33" s="15">
        <f>IF(OR($A33="",$B$2=""),"",SUMIFS('연차 사용 기록'!$H$4:$H$1503,'연차 사용 기록'!$C$4:$C$1503,$A33,'연차 사용 기록'!$A$4:$A$1503,"&gt;="&amp;DATE(YEAR($B$2),MONTH($B$2)+8,1),'연차 사용 기록'!$A$4:$A$1503,"&lt;"&amp;DATE(YEAR($B$2),MONTH($B$2)+9,1)))</f>
        <v/>
      </c>
      <c r="X33" s="15">
        <f>IF(OR($A33="",$B$2=""),"",SUMIFS('연차 사용 기록'!$H$4:$H$1503,'연차 사용 기록'!$C$4:$C$1503,$A33,'연차 사용 기록'!$A$4:$A$1503,"&gt;="&amp;DATE(YEAR($B$2),MONTH($B$2)+9,1),'연차 사용 기록'!$A$4:$A$1503,"&lt;"&amp;DATE(YEAR($B$2),MONTH($B$2)+10,1)))</f>
        <v/>
      </c>
      <c r="Y33" s="15">
        <f>IF(OR($A33="",$B$2=""),"",SUMIFS('연차 사용 기록'!$H$4:$H$1503,'연차 사용 기록'!$C$4:$C$1503,$A33,'연차 사용 기록'!$A$4:$A$1503,"&gt;="&amp;DATE(YEAR($B$2),MONTH($B$2)+10,1),'연차 사용 기록'!$A$4:$A$1503,"&lt;"&amp;DATE(YEAR($B$2),MONTH($B$2)+11,1)))</f>
        <v/>
      </c>
      <c r="Z33" s="15">
        <f>IF(OR($A33="",$B$2=""),"",SUMIFS('연차 사용 기록'!$H$4:$H$1503,'연차 사용 기록'!$C$4:$C$1503,$A33,'연차 사용 기록'!$A$4:$A$1503,"&gt;="&amp;DATE(YEAR($B$2),MONTH($B$2)+11,1),'연차 사용 기록'!$A$4:$A$1503,"&lt;"&amp;DATE(YEAR($B$2),MONTH($B$2)+12,1)))</f>
        <v/>
      </c>
    </row>
    <row r="34">
      <c r="A34" s="12" t="n"/>
      <c r="B34" s="12" t="n"/>
      <c r="C34" s="12" t="n"/>
      <c r="D34" s="7" t="n"/>
      <c r="E34" s="12" t="n"/>
      <c r="F34" s="12" t="n"/>
      <c r="G34" s="12">
        <f>IF(A34="","",SUMIFS('연차 사용 기록'!$H$4:$H$1503,'연차 사용 기록'!$C$4:$C$1503,A34,'연차 사용 기록'!$A$4:$A$1503,"&gt;="&amp;IF($B$2="",0,$B$2),'연차 사용 기록'!$A$4:$A$1503,"&lt;="&amp;IF($D$2="",2958465,$D$2)))</f>
        <v/>
      </c>
      <c r="H34" s="12">
        <f>IF(A34="","",(N(E34)+N(F34))-N(G34))</f>
        <v/>
      </c>
      <c r="I34" s="13">
        <f>IF(OR(A34="",(N(E34)+N(F34))=0),"",G34/(N(E34)+N(F34)))</f>
        <v/>
      </c>
      <c r="J34" s="7" t="n"/>
      <c r="K34" s="7" t="n"/>
      <c r="L34" s="12">
        <f>IF(OR(A34="",$D$2=""),"",IF(TODAY()&gt;$D$2,H34,""))</f>
        <v/>
      </c>
      <c r="M34" s="12" t="n"/>
      <c r="N34" s="14" t="n"/>
      <c r="O34" s="15">
        <f>IF(OR($A34="",$B$2=""),"",SUMIFS('연차 사용 기록'!$H$4:$H$1503,'연차 사용 기록'!$C$4:$C$1503,$A34,'연차 사용 기록'!$A$4:$A$1503,"&gt;="&amp;DATE(YEAR($B$2),MONTH($B$2)+0,1),'연차 사용 기록'!$A$4:$A$1503,"&lt;"&amp;DATE(YEAR($B$2),MONTH($B$2)+1,1)))</f>
        <v/>
      </c>
      <c r="P34" s="15">
        <f>IF(OR($A34="",$B$2=""),"",SUMIFS('연차 사용 기록'!$H$4:$H$1503,'연차 사용 기록'!$C$4:$C$1503,$A34,'연차 사용 기록'!$A$4:$A$1503,"&gt;="&amp;DATE(YEAR($B$2),MONTH($B$2)+1,1),'연차 사용 기록'!$A$4:$A$1503,"&lt;"&amp;DATE(YEAR($B$2),MONTH($B$2)+2,1)))</f>
        <v/>
      </c>
      <c r="Q34" s="15">
        <f>IF(OR($A34="",$B$2=""),"",SUMIFS('연차 사용 기록'!$H$4:$H$1503,'연차 사용 기록'!$C$4:$C$1503,$A34,'연차 사용 기록'!$A$4:$A$1503,"&gt;="&amp;DATE(YEAR($B$2),MONTH($B$2)+2,1),'연차 사용 기록'!$A$4:$A$1503,"&lt;"&amp;DATE(YEAR($B$2),MONTH($B$2)+3,1)))</f>
        <v/>
      </c>
      <c r="R34" s="15">
        <f>IF(OR($A34="",$B$2=""),"",SUMIFS('연차 사용 기록'!$H$4:$H$1503,'연차 사용 기록'!$C$4:$C$1503,$A34,'연차 사용 기록'!$A$4:$A$1503,"&gt;="&amp;DATE(YEAR($B$2),MONTH($B$2)+3,1),'연차 사용 기록'!$A$4:$A$1503,"&lt;"&amp;DATE(YEAR($B$2),MONTH($B$2)+4,1)))</f>
        <v/>
      </c>
      <c r="S34" s="15">
        <f>IF(OR($A34="",$B$2=""),"",SUMIFS('연차 사용 기록'!$H$4:$H$1503,'연차 사용 기록'!$C$4:$C$1503,$A34,'연차 사용 기록'!$A$4:$A$1503,"&gt;="&amp;DATE(YEAR($B$2),MONTH($B$2)+4,1),'연차 사용 기록'!$A$4:$A$1503,"&lt;"&amp;DATE(YEAR($B$2),MONTH($B$2)+5,1)))</f>
        <v/>
      </c>
      <c r="T34" s="15">
        <f>IF(OR($A34="",$B$2=""),"",SUMIFS('연차 사용 기록'!$H$4:$H$1503,'연차 사용 기록'!$C$4:$C$1503,$A34,'연차 사용 기록'!$A$4:$A$1503,"&gt;="&amp;DATE(YEAR($B$2),MONTH($B$2)+5,1),'연차 사용 기록'!$A$4:$A$1503,"&lt;"&amp;DATE(YEAR($B$2),MONTH($B$2)+6,1)))</f>
        <v/>
      </c>
      <c r="U34" s="15">
        <f>IF(OR($A34="",$B$2=""),"",SUMIFS('연차 사용 기록'!$H$4:$H$1503,'연차 사용 기록'!$C$4:$C$1503,$A34,'연차 사용 기록'!$A$4:$A$1503,"&gt;="&amp;DATE(YEAR($B$2),MONTH($B$2)+6,1),'연차 사용 기록'!$A$4:$A$1503,"&lt;"&amp;DATE(YEAR($B$2),MONTH($B$2)+7,1)))</f>
        <v/>
      </c>
      <c r="V34" s="15">
        <f>IF(OR($A34="",$B$2=""),"",SUMIFS('연차 사용 기록'!$H$4:$H$1503,'연차 사용 기록'!$C$4:$C$1503,$A34,'연차 사용 기록'!$A$4:$A$1503,"&gt;="&amp;DATE(YEAR($B$2),MONTH($B$2)+7,1),'연차 사용 기록'!$A$4:$A$1503,"&lt;"&amp;DATE(YEAR($B$2),MONTH($B$2)+8,1)))</f>
        <v/>
      </c>
      <c r="W34" s="15">
        <f>IF(OR($A34="",$B$2=""),"",SUMIFS('연차 사용 기록'!$H$4:$H$1503,'연차 사용 기록'!$C$4:$C$1503,$A34,'연차 사용 기록'!$A$4:$A$1503,"&gt;="&amp;DATE(YEAR($B$2),MONTH($B$2)+8,1),'연차 사용 기록'!$A$4:$A$1503,"&lt;"&amp;DATE(YEAR($B$2),MONTH($B$2)+9,1)))</f>
        <v/>
      </c>
      <c r="X34" s="15">
        <f>IF(OR($A34="",$B$2=""),"",SUMIFS('연차 사용 기록'!$H$4:$H$1503,'연차 사용 기록'!$C$4:$C$1503,$A34,'연차 사용 기록'!$A$4:$A$1503,"&gt;="&amp;DATE(YEAR($B$2),MONTH($B$2)+9,1),'연차 사용 기록'!$A$4:$A$1503,"&lt;"&amp;DATE(YEAR($B$2),MONTH($B$2)+10,1)))</f>
        <v/>
      </c>
      <c r="Y34" s="15">
        <f>IF(OR($A34="",$B$2=""),"",SUMIFS('연차 사용 기록'!$H$4:$H$1503,'연차 사용 기록'!$C$4:$C$1503,$A34,'연차 사용 기록'!$A$4:$A$1503,"&gt;="&amp;DATE(YEAR($B$2),MONTH($B$2)+10,1),'연차 사용 기록'!$A$4:$A$1503,"&lt;"&amp;DATE(YEAR($B$2),MONTH($B$2)+11,1)))</f>
        <v/>
      </c>
      <c r="Z34" s="15">
        <f>IF(OR($A34="",$B$2=""),"",SUMIFS('연차 사용 기록'!$H$4:$H$1503,'연차 사용 기록'!$C$4:$C$1503,$A34,'연차 사용 기록'!$A$4:$A$1503,"&gt;="&amp;DATE(YEAR($B$2),MONTH($B$2)+11,1),'연차 사용 기록'!$A$4:$A$1503,"&lt;"&amp;DATE(YEAR($B$2),MONTH($B$2)+12,1)))</f>
        <v/>
      </c>
    </row>
    <row r="35">
      <c r="A35" s="12" t="n"/>
      <c r="B35" s="12" t="n"/>
      <c r="C35" s="12" t="n"/>
      <c r="D35" s="7" t="n"/>
      <c r="E35" s="12" t="n"/>
      <c r="F35" s="12" t="n"/>
      <c r="G35" s="12">
        <f>IF(A35="","",SUMIFS('연차 사용 기록'!$H$4:$H$1503,'연차 사용 기록'!$C$4:$C$1503,A35,'연차 사용 기록'!$A$4:$A$1503,"&gt;="&amp;IF($B$2="",0,$B$2),'연차 사용 기록'!$A$4:$A$1503,"&lt;="&amp;IF($D$2="",2958465,$D$2)))</f>
        <v/>
      </c>
      <c r="H35" s="12">
        <f>IF(A35="","",(N(E35)+N(F35))-N(G35))</f>
        <v/>
      </c>
      <c r="I35" s="13">
        <f>IF(OR(A35="",(N(E35)+N(F35))=0),"",G35/(N(E35)+N(F35)))</f>
        <v/>
      </c>
      <c r="J35" s="7" t="n"/>
      <c r="K35" s="7" t="n"/>
      <c r="L35" s="12">
        <f>IF(OR(A35="",$D$2=""),"",IF(TODAY()&gt;$D$2,H35,""))</f>
        <v/>
      </c>
      <c r="M35" s="12" t="n"/>
      <c r="N35" s="14" t="n"/>
      <c r="O35" s="15">
        <f>IF(OR($A35="",$B$2=""),"",SUMIFS('연차 사용 기록'!$H$4:$H$1503,'연차 사용 기록'!$C$4:$C$1503,$A35,'연차 사용 기록'!$A$4:$A$1503,"&gt;="&amp;DATE(YEAR($B$2),MONTH($B$2)+0,1),'연차 사용 기록'!$A$4:$A$1503,"&lt;"&amp;DATE(YEAR($B$2),MONTH($B$2)+1,1)))</f>
        <v/>
      </c>
      <c r="P35" s="15">
        <f>IF(OR($A35="",$B$2=""),"",SUMIFS('연차 사용 기록'!$H$4:$H$1503,'연차 사용 기록'!$C$4:$C$1503,$A35,'연차 사용 기록'!$A$4:$A$1503,"&gt;="&amp;DATE(YEAR($B$2),MONTH($B$2)+1,1),'연차 사용 기록'!$A$4:$A$1503,"&lt;"&amp;DATE(YEAR($B$2),MONTH($B$2)+2,1)))</f>
        <v/>
      </c>
      <c r="Q35" s="15">
        <f>IF(OR($A35="",$B$2=""),"",SUMIFS('연차 사용 기록'!$H$4:$H$1503,'연차 사용 기록'!$C$4:$C$1503,$A35,'연차 사용 기록'!$A$4:$A$1503,"&gt;="&amp;DATE(YEAR($B$2),MONTH($B$2)+2,1),'연차 사용 기록'!$A$4:$A$1503,"&lt;"&amp;DATE(YEAR($B$2),MONTH($B$2)+3,1)))</f>
        <v/>
      </c>
      <c r="R35" s="15">
        <f>IF(OR($A35="",$B$2=""),"",SUMIFS('연차 사용 기록'!$H$4:$H$1503,'연차 사용 기록'!$C$4:$C$1503,$A35,'연차 사용 기록'!$A$4:$A$1503,"&gt;="&amp;DATE(YEAR($B$2),MONTH($B$2)+3,1),'연차 사용 기록'!$A$4:$A$1503,"&lt;"&amp;DATE(YEAR($B$2),MONTH($B$2)+4,1)))</f>
        <v/>
      </c>
      <c r="S35" s="15">
        <f>IF(OR($A35="",$B$2=""),"",SUMIFS('연차 사용 기록'!$H$4:$H$1503,'연차 사용 기록'!$C$4:$C$1503,$A35,'연차 사용 기록'!$A$4:$A$1503,"&gt;="&amp;DATE(YEAR($B$2),MONTH($B$2)+4,1),'연차 사용 기록'!$A$4:$A$1503,"&lt;"&amp;DATE(YEAR($B$2),MONTH($B$2)+5,1)))</f>
        <v/>
      </c>
      <c r="T35" s="15">
        <f>IF(OR($A35="",$B$2=""),"",SUMIFS('연차 사용 기록'!$H$4:$H$1503,'연차 사용 기록'!$C$4:$C$1503,$A35,'연차 사용 기록'!$A$4:$A$1503,"&gt;="&amp;DATE(YEAR($B$2),MONTH($B$2)+5,1),'연차 사용 기록'!$A$4:$A$1503,"&lt;"&amp;DATE(YEAR($B$2),MONTH($B$2)+6,1)))</f>
        <v/>
      </c>
      <c r="U35" s="15">
        <f>IF(OR($A35="",$B$2=""),"",SUMIFS('연차 사용 기록'!$H$4:$H$1503,'연차 사용 기록'!$C$4:$C$1503,$A35,'연차 사용 기록'!$A$4:$A$1503,"&gt;="&amp;DATE(YEAR($B$2),MONTH($B$2)+6,1),'연차 사용 기록'!$A$4:$A$1503,"&lt;"&amp;DATE(YEAR($B$2),MONTH($B$2)+7,1)))</f>
        <v/>
      </c>
      <c r="V35" s="15">
        <f>IF(OR($A35="",$B$2=""),"",SUMIFS('연차 사용 기록'!$H$4:$H$1503,'연차 사용 기록'!$C$4:$C$1503,$A35,'연차 사용 기록'!$A$4:$A$1503,"&gt;="&amp;DATE(YEAR($B$2),MONTH($B$2)+7,1),'연차 사용 기록'!$A$4:$A$1503,"&lt;"&amp;DATE(YEAR($B$2),MONTH($B$2)+8,1)))</f>
        <v/>
      </c>
      <c r="W35" s="15">
        <f>IF(OR($A35="",$B$2=""),"",SUMIFS('연차 사용 기록'!$H$4:$H$1503,'연차 사용 기록'!$C$4:$C$1503,$A35,'연차 사용 기록'!$A$4:$A$1503,"&gt;="&amp;DATE(YEAR($B$2),MONTH($B$2)+8,1),'연차 사용 기록'!$A$4:$A$1503,"&lt;"&amp;DATE(YEAR($B$2),MONTH($B$2)+9,1)))</f>
        <v/>
      </c>
      <c r="X35" s="15">
        <f>IF(OR($A35="",$B$2=""),"",SUMIFS('연차 사용 기록'!$H$4:$H$1503,'연차 사용 기록'!$C$4:$C$1503,$A35,'연차 사용 기록'!$A$4:$A$1503,"&gt;="&amp;DATE(YEAR($B$2),MONTH($B$2)+9,1),'연차 사용 기록'!$A$4:$A$1503,"&lt;"&amp;DATE(YEAR($B$2),MONTH($B$2)+10,1)))</f>
        <v/>
      </c>
      <c r="Y35" s="15">
        <f>IF(OR($A35="",$B$2=""),"",SUMIFS('연차 사용 기록'!$H$4:$H$1503,'연차 사용 기록'!$C$4:$C$1503,$A35,'연차 사용 기록'!$A$4:$A$1503,"&gt;="&amp;DATE(YEAR($B$2),MONTH($B$2)+10,1),'연차 사용 기록'!$A$4:$A$1503,"&lt;"&amp;DATE(YEAR($B$2),MONTH($B$2)+11,1)))</f>
        <v/>
      </c>
      <c r="Z35" s="15">
        <f>IF(OR($A35="",$B$2=""),"",SUMIFS('연차 사용 기록'!$H$4:$H$1503,'연차 사용 기록'!$C$4:$C$1503,$A35,'연차 사용 기록'!$A$4:$A$1503,"&gt;="&amp;DATE(YEAR($B$2),MONTH($B$2)+11,1),'연차 사용 기록'!$A$4:$A$1503,"&lt;"&amp;DATE(YEAR($B$2),MONTH($B$2)+12,1)))</f>
        <v/>
      </c>
    </row>
    <row r="36">
      <c r="A36" s="12" t="n"/>
      <c r="B36" s="12" t="n"/>
      <c r="C36" s="12" t="n"/>
      <c r="D36" s="7" t="n"/>
      <c r="E36" s="12" t="n"/>
      <c r="F36" s="12" t="n"/>
      <c r="G36" s="12">
        <f>IF(A36="","",SUMIFS('연차 사용 기록'!$H$4:$H$1503,'연차 사용 기록'!$C$4:$C$1503,A36,'연차 사용 기록'!$A$4:$A$1503,"&gt;="&amp;IF($B$2="",0,$B$2),'연차 사용 기록'!$A$4:$A$1503,"&lt;="&amp;IF($D$2="",2958465,$D$2)))</f>
        <v/>
      </c>
      <c r="H36" s="12">
        <f>IF(A36="","",(N(E36)+N(F36))-N(G36))</f>
        <v/>
      </c>
      <c r="I36" s="13">
        <f>IF(OR(A36="",(N(E36)+N(F36))=0),"",G36/(N(E36)+N(F36)))</f>
        <v/>
      </c>
      <c r="J36" s="7" t="n"/>
      <c r="K36" s="7" t="n"/>
      <c r="L36" s="12">
        <f>IF(OR(A36="",$D$2=""),"",IF(TODAY()&gt;$D$2,H36,""))</f>
        <v/>
      </c>
      <c r="M36" s="12" t="n"/>
      <c r="N36" s="14" t="n"/>
      <c r="O36" s="15">
        <f>IF(OR($A36="",$B$2=""),"",SUMIFS('연차 사용 기록'!$H$4:$H$1503,'연차 사용 기록'!$C$4:$C$1503,$A36,'연차 사용 기록'!$A$4:$A$1503,"&gt;="&amp;DATE(YEAR($B$2),MONTH($B$2)+0,1),'연차 사용 기록'!$A$4:$A$1503,"&lt;"&amp;DATE(YEAR($B$2),MONTH($B$2)+1,1)))</f>
        <v/>
      </c>
      <c r="P36" s="15">
        <f>IF(OR($A36="",$B$2=""),"",SUMIFS('연차 사용 기록'!$H$4:$H$1503,'연차 사용 기록'!$C$4:$C$1503,$A36,'연차 사용 기록'!$A$4:$A$1503,"&gt;="&amp;DATE(YEAR($B$2),MONTH($B$2)+1,1),'연차 사용 기록'!$A$4:$A$1503,"&lt;"&amp;DATE(YEAR($B$2),MONTH($B$2)+2,1)))</f>
        <v/>
      </c>
      <c r="Q36" s="15">
        <f>IF(OR($A36="",$B$2=""),"",SUMIFS('연차 사용 기록'!$H$4:$H$1503,'연차 사용 기록'!$C$4:$C$1503,$A36,'연차 사용 기록'!$A$4:$A$1503,"&gt;="&amp;DATE(YEAR($B$2),MONTH($B$2)+2,1),'연차 사용 기록'!$A$4:$A$1503,"&lt;"&amp;DATE(YEAR($B$2),MONTH($B$2)+3,1)))</f>
        <v/>
      </c>
      <c r="R36" s="15">
        <f>IF(OR($A36="",$B$2=""),"",SUMIFS('연차 사용 기록'!$H$4:$H$1503,'연차 사용 기록'!$C$4:$C$1503,$A36,'연차 사용 기록'!$A$4:$A$1503,"&gt;="&amp;DATE(YEAR($B$2),MONTH($B$2)+3,1),'연차 사용 기록'!$A$4:$A$1503,"&lt;"&amp;DATE(YEAR($B$2),MONTH($B$2)+4,1)))</f>
        <v/>
      </c>
      <c r="S36" s="15">
        <f>IF(OR($A36="",$B$2=""),"",SUMIFS('연차 사용 기록'!$H$4:$H$1503,'연차 사용 기록'!$C$4:$C$1503,$A36,'연차 사용 기록'!$A$4:$A$1503,"&gt;="&amp;DATE(YEAR($B$2),MONTH($B$2)+4,1),'연차 사용 기록'!$A$4:$A$1503,"&lt;"&amp;DATE(YEAR($B$2),MONTH($B$2)+5,1)))</f>
        <v/>
      </c>
      <c r="T36" s="15">
        <f>IF(OR($A36="",$B$2=""),"",SUMIFS('연차 사용 기록'!$H$4:$H$1503,'연차 사용 기록'!$C$4:$C$1503,$A36,'연차 사용 기록'!$A$4:$A$1503,"&gt;="&amp;DATE(YEAR($B$2),MONTH($B$2)+5,1),'연차 사용 기록'!$A$4:$A$1503,"&lt;"&amp;DATE(YEAR($B$2),MONTH($B$2)+6,1)))</f>
        <v/>
      </c>
      <c r="U36" s="15">
        <f>IF(OR($A36="",$B$2=""),"",SUMIFS('연차 사용 기록'!$H$4:$H$1503,'연차 사용 기록'!$C$4:$C$1503,$A36,'연차 사용 기록'!$A$4:$A$1503,"&gt;="&amp;DATE(YEAR($B$2),MONTH($B$2)+6,1),'연차 사용 기록'!$A$4:$A$1503,"&lt;"&amp;DATE(YEAR($B$2),MONTH($B$2)+7,1)))</f>
        <v/>
      </c>
      <c r="V36" s="15">
        <f>IF(OR($A36="",$B$2=""),"",SUMIFS('연차 사용 기록'!$H$4:$H$1503,'연차 사용 기록'!$C$4:$C$1503,$A36,'연차 사용 기록'!$A$4:$A$1503,"&gt;="&amp;DATE(YEAR($B$2),MONTH($B$2)+7,1),'연차 사용 기록'!$A$4:$A$1503,"&lt;"&amp;DATE(YEAR($B$2),MONTH($B$2)+8,1)))</f>
        <v/>
      </c>
      <c r="W36" s="15">
        <f>IF(OR($A36="",$B$2=""),"",SUMIFS('연차 사용 기록'!$H$4:$H$1503,'연차 사용 기록'!$C$4:$C$1503,$A36,'연차 사용 기록'!$A$4:$A$1503,"&gt;="&amp;DATE(YEAR($B$2),MONTH($B$2)+8,1),'연차 사용 기록'!$A$4:$A$1503,"&lt;"&amp;DATE(YEAR($B$2),MONTH($B$2)+9,1)))</f>
        <v/>
      </c>
      <c r="X36" s="15">
        <f>IF(OR($A36="",$B$2=""),"",SUMIFS('연차 사용 기록'!$H$4:$H$1503,'연차 사용 기록'!$C$4:$C$1503,$A36,'연차 사용 기록'!$A$4:$A$1503,"&gt;="&amp;DATE(YEAR($B$2),MONTH($B$2)+9,1),'연차 사용 기록'!$A$4:$A$1503,"&lt;"&amp;DATE(YEAR($B$2),MONTH($B$2)+10,1)))</f>
        <v/>
      </c>
      <c r="Y36" s="15">
        <f>IF(OR($A36="",$B$2=""),"",SUMIFS('연차 사용 기록'!$H$4:$H$1503,'연차 사용 기록'!$C$4:$C$1503,$A36,'연차 사용 기록'!$A$4:$A$1503,"&gt;="&amp;DATE(YEAR($B$2),MONTH($B$2)+10,1),'연차 사용 기록'!$A$4:$A$1503,"&lt;"&amp;DATE(YEAR($B$2),MONTH($B$2)+11,1)))</f>
        <v/>
      </c>
      <c r="Z36" s="15">
        <f>IF(OR($A36="",$B$2=""),"",SUMIFS('연차 사용 기록'!$H$4:$H$1503,'연차 사용 기록'!$C$4:$C$1503,$A36,'연차 사용 기록'!$A$4:$A$1503,"&gt;="&amp;DATE(YEAR($B$2),MONTH($B$2)+11,1),'연차 사용 기록'!$A$4:$A$1503,"&lt;"&amp;DATE(YEAR($B$2),MONTH($B$2)+12,1)))</f>
        <v/>
      </c>
    </row>
    <row r="37">
      <c r="A37" s="12" t="n"/>
      <c r="B37" s="12" t="n"/>
      <c r="C37" s="12" t="n"/>
      <c r="D37" s="7" t="n"/>
      <c r="E37" s="12" t="n"/>
      <c r="F37" s="12" t="n"/>
      <c r="G37" s="12">
        <f>IF(A37="","",SUMIFS('연차 사용 기록'!$H$4:$H$1503,'연차 사용 기록'!$C$4:$C$1503,A37,'연차 사용 기록'!$A$4:$A$1503,"&gt;="&amp;IF($B$2="",0,$B$2),'연차 사용 기록'!$A$4:$A$1503,"&lt;="&amp;IF($D$2="",2958465,$D$2)))</f>
        <v/>
      </c>
      <c r="H37" s="12">
        <f>IF(A37="","",(N(E37)+N(F37))-N(G37))</f>
        <v/>
      </c>
      <c r="I37" s="13">
        <f>IF(OR(A37="",(N(E37)+N(F37))=0),"",G37/(N(E37)+N(F37)))</f>
        <v/>
      </c>
      <c r="J37" s="7" t="n"/>
      <c r="K37" s="7" t="n"/>
      <c r="L37" s="12">
        <f>IF(OR(A37="",$D$2=""),"",IF(TODAY()&gt;$D$2,H37,""))</f>
        <v/>
      </c>
      <c r="M37" s="12" t="n"/>
      <c r="N37" s="14" t="n"/>
      <c r="O37" s="15">
        <f>IF(OR($A37="",$B$2=""),"",SUMIFS('연차 사용 기록'!$H$4:$H$1503,'연차 사용 기록'!$C$4:$C$1503,$A37,'연차 사용 기록'!$A$4:$A$1503,"&gt;="&amp;DATE(YEAR($B$2),MONTH($B$2)+0,1),'연차 사용 기록'!$A$4:$A$1503,"&lt;"&amp;DATE(YEAR($B$2),MONTH($B$2)+1,1)))</f>
        <v/>
      </c>
      <c r="P37" s="15">
        <f>IF(OR($A37="",$B$2=""),"",SUMIFS('연차 사용 기록'!$H$4:$H$1503,'연차 사용 기록'!$C$4:$C$1503,$A37,'연차 사용 기록'!$A$4:$A$1503,"&gt;="&amp;DATE(YEAR($B$2),MONTH($B$2)+1,1),'연차 사용 기록'!$A$4:$A$1503,"&lt;"&amp;DATE(YEAR($B$2),MONTH($B$2)+2,1)))</f>
        <v/>
      </c>
      <c r="Q37" s="15">
        <f>IF(OR($A37="",$B$2=""),"",SUMIFS('연차 사용 기록'!$H$4:$H$1503,'연차 사용 기록'!$C$4:$C$1503,$A37,'연차 사용 기록'!$A$4:$A$1503,"&gt;="&amp;DATE(YEAR($B$2),MONTH($B$2)+2,1),'연차 사용 기록'!$A$4:$A$1503,"&lt;"&amp;DATE(YEAR($B$2),MONTH($B$2)+3,1)))</f>
        <v/>
      </c>
      <c r="R37" s="15">
        <f>IF(OR($A37="",$B$2=""),"",SUMIFS('연차 사용 기록'!$H$4:$H$1503,'연차 사용 기록'!$C$4:$C$1503,$A37,'연차 사용 기록'!$A$4:$A$1503,"&gt;="&amp;DATE(YEAR($B$2),MONTH($B$2)+3,1),'연차 사용 기록'!$A$4:$A$1503,"&lt;"&amp;DATE(YEAR($B$2),MONTH($B$2)+4,1)))</f>
        <v/>
      </c>
      <c r="S37" s="15">
        <f>IF(OR($A37="",$B$2=""),"",SUMIFS('연차 사용 기록'!$H$4:$H$1503,'연차 사용 기록'!$C$4:$C$1503,$A37,'연차 사용 기록'!$A$4:$A$1503,"&gt;="&amp;DATE(YEAR($B$2),MONTH($B$2)+4,1),'연차 사용 기록'!$A$4:$A$1503,"&lt;"&amp;DATE(YEAR($B$2),MONTH($B$2)+5,1)))</f>
        <v/>
      </c>
      <c r="T37" s="15">
        <f>IF(OR($A37="",$B$2=""),"",SUMIFS('연차 사용 기록'!$H$4:$H$1503,'연차 사용 기록'!$C$4:$C$1503,$A37,'연차 사용 기록'!$A$4:$A$1503,"&gt;="&amp;DATE(YEAR($B$2),MONTH($B$2)+5,1),'연차 사용 기록'!$A$4:$A$1503,"&lt;"&amp;DATE(YEAR($B$2),MONTH($B$2)+6,1)))</f>
        <v/>
      </c>
      <c r="U37" s="15">
        <f>IF(OR($A37="",$B$2=""),"",SUMIFS('연차 사용 기록'!$H$4:$H$1503,'연차 사용 기록'!$C$4:$C$1503,$A37,'연차 사용 기록'!$A$4:$A$1503,"&gt;="&amp;DATE(YEAR($B$2),MONTH($B$2)+6,1),'연차 사용 기록'!$A$4:$A$1503,"&lt;"&amp;DATE(YEAR($B$2),MONTH($B$2)+7,1)))</f>
        <v/>
      </c>
      <c r="V37" s="15">
        <f>IF(OR($A37="",$B$2=""),"",SUMIFS('연차 사용 기록'!$H$4:$H$1503,'연차 사용 기록'!$C$4:$C$1503,$A37,'연차 사용 기록'!$A$4:$A$1503,"&gt;="&amp;DATE(YEAR($B$2),MONTH($B$2)+7,1),'연차 사용 기록'!$A$4:$A$1503,"&lt;"&amp;DATE(YEAR($B$2),MONTH($B$2)+8,1)))</f>
        <v/>
      </c>
      <c r="W37" s="15">
        <f>IF(OR($A37="",$B$2=""),"",SUMIFS('연차 사용 기록'!$H$4:$H$1503,'연차 사용 기록'!$C$4:$C$1503,$A37,'연차 사용 기록'!$A$4:$A$1503,"&gt;="&amp;DATE(YEAR($B$2),MONTH($B$2)+8,1),'연차 사용 기록'!$A$4:$A$1503,"&lt;"&amp;DATE(YEAR($B$2),MONTH($B$2)+9,1)))</f>
        <v/>
      </c>
      <c r="X37" s="15">
        <f>IF(OR($A37="",$B$2=""),"",SUMIFS('연차 사용 기록'!$H$4:$H$1503,'연차 사용 기록'!$C$4:$C$1503,$A37,'연차 사용 기록'!$A$4:$A$1503,"&gt;="&amp;DATE(YEAR($B$2),MONTH($B$2)+9,1),'연차 사용 기록'!$A$4:$A$1503,"&lt;"&amp;DATE(YEAR($B$2),MONTH($B$2)+10,1)))</f>
        <v/>
      </c>
      <c r="Y37" s="15">
        <f>IF(OR($A37="",$B$2=""),"",SUMIFS('연차 사용 기록'!$H$4:$H$1503,'연차 사용 기록'!$C$4:$C$1503,$A37,'연차 사용 기록'!$A$4:$A$1503,"&gt;="&amp;DATE(YEAR($B$2),MONTH($B$2)+10,1),'연차 사용 기록'!$A$4:$A$1503,"&lt;"&amp;DATE(YEAR($B$2),MONTH($B$2)+11,1)))</f>
        <v/>
      </c>
      <c r="Z37" s="15">
        <f>IF(OR($A37="",$B$2=""),"",SUMIFS('연차 사용 기록'!$H$4:$H$1503,'연차 사용 기록'!$C$4:$C$1503,$A37,'연차 사용 기록'!$A$4:$A$1503,"&gt;="&amp;DATE(YEAR($B$2),MONTH($B$2)+11,1),'연차 사용 기록'!$A$4:$A$1503,"&lt;"&amp;DATE(YEAR($B$2),MONTH($B$2)+12,1)))</f>
        <v/>
      </c>
    </row>
    <row r="38">
      <c r="A38" s="12" t="n"/>
      <c r="B38" s="12" t="n"/>
      <c r="C38" s="12" t="n"/>
      <c r="D38" s="7" t="n"/>
      <c r="E38" s="12" t="n"/>
      <c r="F38" s="12" t="n"/>
      <c r="G38" s="12">
        <f>IF(A38="","",SUMIFS('연차 사용 기록'!$H$4:$H$1503,'연차 사용 기록'!$C$4:$C$1503,A38,'연차 사용 기록'!$A$4:$A$1503,"&gt;="&amp;IF($B$2="",0,$B$2),'연차 사용 기록'!$A$4:$A$1503,"&lt;="&amp;IF($D$2="",2958465,$D$2)))</f>
        <v/>
      </c>
      <c r="H38" s="12">
        <f>IF(A38="","",(N(E38)+N(F38))-N(G38))</f>
        <v/>
      </c>
      <c r="I38" s="13">
        <f>IF(OR(A38="",(N(E38)+N(F38))=0),"",G38/(N(E38)+N(F38)))</f>
        <v/>
      </c>
      <c r="J38" s="7" t="n"/>
      <c r="K38" s="7" t="n"/>
      <c r="L38" s="12">
        <f>IF(OR(A38="",$D$2=""),"",IF(TODAY()&gt;$D$2,H38,""))</f>
        <v/>
      </c>
      <c r="M38" s="12" t="n"/>
      <c r="N38" s="14" t="n"/>
      <c r="O38" s="15">
        <f>IF(OR($A38="",$B$2=""),"",SUMIFS('연차 사용 기록'!$H$4:$H$1503,'연차 사용 기록'!$C$4:$C$1503,$A38,'연차 사용 기록'!$A$4:$A$1503,"&gt;="&amp;DATE(YEAR($B$2),MONTH($B$2)+0,1),'연차 사용 기록'!$A$4:$A$1503,"&lt;"&amp;DATE(YEAR($B$2),MONTH($B$2)+1,1)))</f>
        <v/>
      </c>
      <c r="P38" s="15">
        <f>IF(OR($A38="",$B$2=""),"",SUMIFS('연차 사용 기록'!$H$4:$H$1503,'연차 사용 기록'!$C$4:$C$1503,$A38,'연차 사용 기록'!$A$4:$A$1503,"&gt;="&amp;DATE(YEAR($B$2),MONTH($B$2)+1,1),'연차 사용 기록'!$A$4:$A$1503,"&lt;"&amp;DATE(YEAR($B$2),MONTH($B$2)+2,1)))</f>
        <v/>
      </c>
      <c r="Q38" s="15">
        <f>IF(OR($A38="",$B$2=""),"",SUMIFS('연차 사용 기록'!$H$4:$H$1503,'연차 사용 기록'!$C$4:$C$1503,$A38,'연차 사용 기록'!$A$4:$A$1503,"&gt;="&amp;DATE(YEAR($B$2),MONTH($B$2)+2,1),'연차 사용 기록'!$A$4:$A$1503,"&lt;"&amp;DATE(YEAR($B$2),MONTH($B$2)+3,1)))</f>
        <v/>
      </c>
      <c r="R38" s="15">
        <f>IF(OR($A38="",$B$2=""),"",SUMIFS('연차 사용 기록'!$H$4:$H$1503,'연차 사용 기록'!$C$4:$C$1503,$A38,'연차 사용 기록'!$A$4:$A$1503,"&gt;="&amp;DATE(YEAR($B$2),MONTH($B$2)+3,1),'연차 사용 기록'!$A$4:$A$1503,"&lt;"&amp;DATE(YEAR($B$2),MONTH($B$2)+4,1)))</f>
        <v/>
      </c>
      <c r="S38" s="15">
        <f>IF(OR($A38="",$B$2=""),"",SUMIFS('연차 사용 기록'!$H$4:$H$1503,'연차 사용 기록'!$C$4:$C$1503,$A38,'연차 사용 기록'!$A$4:$A$1503,"&gt;="&amp;DATE(YEAR($B$2),MONTH($B$2)+4,1),'연차 사용 기록'!$A$4:$A$1503,"&lt;"&amp;DATE(YEAR($B$2),MONTH($B$2)+5,1)))</f>
        <v/>
      </c>
      <c r="T38" s="15">
        <f>IF(OR($A38="",$B$2=""),"",SUMIFS('연차 사용 기록'!$H$4:$H$1503,'연차 사용 기록'!$C$4:$C$1503,$A38,'연차 사용 기록'!$A$4:$A$1503,"&gt;="&amp;DATE(YEAR($B$2),MONTH($B$2)+5,1),'연차 사용 기록'!$A$4:$A$1503,"&lt;"&amp;DATE(YEAR($B$2),MONTH($B$2)+6,1)))</f>
        <v/>
      </c>
      <c r="U38" s="15">
        <f>IF(OR($A38="",$B$2=""),"",SUMIFS('연차 사용 기록'!$H$4:$H$1503,'연차 사용 기록'!$C$4:$C$1503,$A38,'연차 사용 기록'!$A$4:$A$1503,"&gt;="&amp;DATE(YEAR($B$2),MONTH($B$2)+6,1),'연차 사용 기록'!$A$4:$A$1503,"&lt;"&amp;DATE(YEAR($B$2),MONTH($B$2)+7,1)))</f>
        <v/>
      </c>
      <c r="V38" s="15">
        <f>IF(OR($A38="",$B$2=""),"",SUMIFS('연차 사용 기록'!$H$4:$H$1503,'연차 사용 기록'!$C$4:$C$1503,$A38,'연차 사용 기록'!$A$4:$A$1503,"&gt;="&amp;DATE(YEAR($B$2),MONTH($B$2)+7,1),'연차 사용 기록'!$A$4:$A$1503,"&lt;"&amp;DATE(YEAR($B$2),MONTH($B$2)+8,1)))</f>
        <v/>
      </c>
      <c r="W38" s="15">
        <f>IF(OR($A38="",$B$2=""),"",SUMIFS('연차 사용 기록'!$H$4:$H$1503,'연차 사용 기록'!$C$4:$C$1503,$A38,'연차 사용 기록'!$A$4:$A$1503,"&gt;="&amp;DATE(YEAR($B$2),MONTH($B$2)+8,1),'연차 사용 기록'!$A$4:$A$1503,"&lt;"&amp;DATE(YEAR($B$2),MONTH($B$2)+9,1)))</f>
        <v/>
      </c>
      <c r="X38" s="15">
        <f>IF(OR($A38="",$B$2=""),"",SUMIFS('연차 사용 기록'!$H$4:$H$1503,'연차 사용 기록'!$C$4:$C$1503,$A38,'연차 사용 기록'!$A$4:$A$1503,"&gt;="&amp;DATE(YEAR($B$2),MONTH($B$2)+9,1),'연차 사용 기록'!$A$4:$A$1503,"&lt;"&amp;DATE(YEAR($B$2),MONTH($B$2)+10,1)))</f>
        <v/>
      </c>
      <c r="Y38" s="15">
        <f>IF(OR($A38="",$B$2=""),"",SUMIFS('연차 사용 기록'!$H$4:$H$1503,'연차 사용 기록'!$C$4:$C$1503,$A38,'연차 사용 기록'!$A$4:$A$1503,"&gt;="&amp;DATE(YEAR($B$2),MONTH($B$2)+10,1),'연차 사용 기록'!$A$4:$A$1503,"&lt;"&amp;DATE(YEAR($B$2),MONTH($B$2)+11,1)))</f>
        <v/>
      </c>
      <c r="Z38" s="15">
        <f>IF(OR($A38="",$B$2=""),"",SUMIFS('연차 사용 기록'!$H$4:$H$1503,'연차 사용 기록'!$C$4:$C$1503,$A38,'연차 사용 기록'!$A$4:$A$1503,"&gt;="&amp;DATE(YEAR($B$2),MONTH($B$2)+11,1),'연차 사용 기록'!$A$4:$A$1503,"&lt;"&amp;DATE(YEAR($B$2),MONTH($B$2)+12,1)))</f>
        <v/>
      </c>
    </row>
    <row r="39">
      <c r="A39" s="12" t="n"/>
      <c r="B39" s="12" t="n"/>
      <c r="C39" s="12" t="n"/>
      <c r="D39" s="7" t="n"/>
      <c r="E39" s="12" t="n"/>
      <c r="F39" s="12" t="n"/>
      <c r="G39" s="12">
        <f>IF(A39="","",SUMIFS('연차 사용 기록'!$H$4:$H$1503,'연차 사용 기록'!$C$4:$C$1503,A39,'연차 사용 기록'!$A$4:$A$1503,"&gt;="&amp;IF($B$2="",0,$B$2),'연차 사용 기록'!$A$4:$A$1503,"&lt;="&amp;IF($D$2="",2958465,$D$2)))</f>
        <v/>
      </c>
      <c r="H39" s="12">
        <f>IF(A39="","",(N(E39)+N(F39))-N(G39))</f>
        <v/>
      </c>
      <c r="I39" s="13">
        <f>IF(OR(A39="",(N(E39)+N(F39))=0),"",G39/(N(E39)+N(F39)))</f>
        <v/>
      </c>
      <c r="J39" s="7" t="n"/>
      <c r="K39" s="7" t="n"/>
      <c r="L39" s="12">
        <f>IF(OR(A39="",$D$2=""),"",IF(TODAY()&gt;$D$2,H39,""))</f>
        <v/>
      </c>
      <c r="M39" s="12" t="n"/>
      <c r="N39" s="14" t="n"/>
      <c r="O39" s="15">
        <f>IF(OR($A39="",$B$2=""),"",SUMIFS('연차 사용 기록'!$H$4:$H$1503,'연차 사용 기록'!$C$4:$C$1503,$A39,'연차 사용 기록'!$A$4:$A$1503,"&gt;="&amp;DATE(YEAR($B$2),MONTH($B$2)+0,1),'연차 사용 기록'!$A$4:$A$1503,"&lt;"&amp;DATE(YEAR($B$2),MONTH($B$2)+1,1)))</f>
        <v/>
      </c>
      <c r="P39" s="15">
        <f>IF(OR($A39="",$B$2=""),"",SUMIFS('연차 사용 기록'!$H$4:$H$1503,'연차 사용 기록'!$C$4:$C$1503,$A39,'연차 사용 기록'!$A$4:$A$1503,"&gt;="&amp;DATE(YEAR($B$2),MONTH($B$2)+1,1),'연차 사용 기록'!$A$4:$A$1503,"&lt;"&amp;DATE(YEAR($B$2),MONTH($B$2)+2,1)))</f>
        <v/>
      </c>
      <c r="Q39" s="15">
        <f>IF(OR($A39="",$B$2=""),"",SUMIFS('연차 사용 기록'!$H$4:$H$1503,'연차 사용 기록'!$C$4:$C$1503,$A39,'연차 사용 기록'!$A$4:$A$1503,"&gt;="&amp;DATE(YEAR($B$2),MONTH($B$2)+2,1),'연차 사용 기록'!$A$4:$A$1503,"&lt;"&amp;DATE(YEAR($B$2),MONTH($B$2)+3,1)))</f>
        <v/>
      </c>
      <c r="R39" s="15">
        <f>IF(OR($A39="",$B$2=""),"",SUMIFS('연차 사용 기록'!$H$4:$H$1503,'연차 사용 기록'!$C$4:$C$1503,$A39,'연차 사용 기록'!$A$4:$A$1503,"&gt;="&amp;DATE(YEAR($B$2),MONTH($B$2)+3,1),'연차 사용 기록'!$A$4:$A$1503,"&lt;"&amp;DATE(YEAR($B$2),MONTH($B$2)+4,1)))</f>
        <v/>
      </c>
      <c r="S39" s="15">
        <f>IF(OR($A39="",$B$2=""),"",SUMIFS('연차 사용 기록'!$H$4:$H$1503,'연차 사용 기록'!$C$4:$C$1503,$A39,'연차 사용 기록'!$A$4:$A$1503,"&gt;="&amp;DATE(YEAR($B$2),MONTH($B$2)+4,1),'연차 사용 기록'!$A$4:$A$1503,"&lt;"&amp;DATE(YEAR($B$2),MONTH($B$2)+5,1)))</f>
        <v/>
      </c>
      <c r="T39" s="15">
        <f>IF(OR($A39="",$B$2=""),"",SUMIFS('연차 사용 기록'!$H$4:$H$1503,'연차 사용 기록'!$C$4:$C$1503,$A39,'연차 사용 기록'!$A$4:$A$1503,"&gt;="&amp;DATE(YEAR($B$2),MONTH($B$2)+5,1),'연차 사용 기록'!$A$4:$A$1503,"&lt;"&amp;DATE(YEAR($B$2),MONTH($B$2)+6,1)))</f>
        <v/>
      </c>
      <c r="U39" s="15">
        <f>IF(OR($A39="",$B$2=""),"",SUMIFS('연차 사용 기록'!$H$4:$H$1503,'연차 사용 기록'!$C$4:$C$1503,$A39,'연차 사용 기록'!$A$4:$A$1503,"&gt;="&amp;DATE(YEAR($B$2),MONTH($B$2)+6,1),'연차 사용 기록'!$A$4:$A$1503,"&lt;"&amp;DATE(YEAR($B$2),MONTH($B$2)+7,1)))</f>
        <v/>
      </c>
      <c r="V39" s="15">
        <f>IF(OR($A39="",$B$2=""),"",SUMIFS('연차 사용 기록'!$H$4:$H$1503,'연차 사용 기록'!$C$4:$C$1503,$A39,'연차 사용 기록'!$A$4:$A$1503,"&gt;="&amp;DATE(YEAR($B$2),MONTH($B$2)+7,1),'연차 사용 기록'!$A$4:$A$1503,"&lt;"&amp;DATE(YEAR($B$2),MONTH($B$2)+8,1)))</f>
        <v/>
      </c>
      <c r="W39" s="15">
        <f>IF(OR($A39="",$B$2=""),"",SUMIFS('연차 사용 기록'!$H$4:$H$1503,'연차 사용 기록'!$C$4:$C$1503,$A39,'연차 사용 기록'!$A$4:$A$1503,"&gt;="&amp;DATE(YEAR($B$2),MONTH($B$2)+8,1),'연차 사용 기록'!$A$4:$A$1503,"&lt;"&amp;DATE(YEAR($B$2),MONTH($B$2)+9,1)))</f>
        <v/>
      </c>
      <c r="X39" s="15">
        <f>IF(OR($A39="",$B$2=""),"",SUMIFS('연차 사용 기록'!$H$4:$H$1503,'연차 사용 기록'!$C$4:$C$1503,$A39,'연차 사용 기록'!$A$4:$A$1503,"&gt;="&amp;DATE(YEAR($B$2),MONTH($B$2)+9,1),'연차 사용 기록'!$A$4:$A$1503,"&lt;"&amp;DATE(YEAR($B$2),MONTH($B$2)+10,1)))</f>
        <v/>
      </c>
      <c r="Y39" s="15">
        <f>IF(OR($A39="",$B$2=""),"",SUMIFS('연차 사용 기록'!$H$4:$H$1503,'연차 사용 기록'!$C$4:$C$1503,$A39,'연차 사용 기록'!$A$4:$A$1503,"&gt;="&amp;DATE(YEAR($B$2),MONTH($B$2)+10,1),'연차 사용 기록'!$A$4:$A$1503,"&lt;"&amp;DATE(YEAR($B$2),MONTH($B$2)+11,1)))</f>
        <v/>
      </c>
      <c r="Z39" s="15">
        <f>IF(OR($A39="",$B$2=""),"",SUMIFS('연차 사용 기록'!$H$4:$H$1503,'연차 사용 기록'!$C$4:$C$1503,$A39,'연차 사용 기록'!$A$4:$A$1503,"&gt;="&amp;DATE(YEAR($B$2),MONTH($B$2)+11,1),'연차 사용 기록'!$A$4:$A$1503,"&lt;"&amp;DATE(YEAR($B$2),MONTH($B$2)+12,1)))</f>
        <v/>
      </c>
    </row>
    <row r="40">
      <c r="A40" s="12" t="n"/>
      <c r="B40" s="12" t="n"/>
      <c r="C40" s="12" t="n"/>
      <c r="D40" s="7" t="n"/>
      <c r="E40" s="12" t="n"/>
      <c r="F40" s="12" t="n"/>
      <c r="G40" s="12">
        <f>IF(A40="","",SUMIFS('연차 사용 기록'!$H$4:$H$1503,'연차 사용 기록'!$C$4:$C$1503,A40,'연차 사용 기록'!$A$4:$A$1503,"&gt;="&amp;IF($B$2="",0,$B$2),'연차 사용 기록'!$A$4:$A$1503,"&lt;="&amp;IF($D$2="",2958465,$D$2)))</f>
        <v/>
      </c>
      <c r="H40" s="12">
        <f>IF(A40="","",(N(E40)+N(F40))-N(G40))</f>
        <v/>
      </c>
      <c r="I40" s="13">
        <f>IF(OR(A40="",(N(E40)+N(F40))=0),"",G40/(N(E40)+N(F40)))</f>
        <v/>
      </c>
      <c r="J40" s="7" t="n"/>
      <c r="K40" s="7" t="n"/>
      <c r="L40" s="12">
        <f>IF(OR(A40="",$D$2=""),"",IF(TODAY()&gt;$D$2,H40,""))</f>
        <v/>
      </c>
      <c r="M40" s="12" t="n"/>
      <c r="N40" s="14" t="n"/>
      <c r="O40" s="15">
        <f>IF(OR($A40="",$B$2=""),"",SUMIFS('연차 사용 기록'!$H$4:$H$1503,'연차 사용 기록'!$C$4:$C$1503,$A40,'연차 사용 기록'!$A$4:$A$1503,"&gt;="&amp;DATE(YEAR($B$2),MONTH($B$2)+0,1),'연차 사용 기록'!$A$4:$A$1503,"&lt;"&amp;DATE(YEAR($B$2),MONTH($B$2)+1,1)))</f>
        <v/>
      </c>
      <c r="P40" s="15">
        <f>IF(OR($A40="",$B$2=""),"",SUMIFS('연차 사용 기록'!$H$4:$H$1503,'연차 사용 기록'!$C$4:$C$1503,$A40,'연차 사용 기록'!$A$4:$A$1503,"&gt;="&amp;DATE(YEAR($B$2),MONTH($B$2)+1,1),'연차 사용 기록'!$A$4:$A$1503,"&lt;"&amp;DATE(YEAR($B$2),MONTH($B$2)+2,1)))</f>
        <v/>
      </c>
      <c r="Q40" s="15">
        <f>IF(OR($A40="",$B$2=""),"",SUMIFS('연차 사용 기록'!$H$4:$H$1503,'연차 사용 기록'!$C$4:$C$1503,$A40,'연차 사용 기록'!$A$4:$A$1503,"&gt;="&amp;DATE(YEAR($B$2),MONTH($B$2)+2,1),'연차 사용 기록'!$A$4:$A$1503,"&lt;"&amp;DATE(YEAR($B$2),MONTH($B$2)+3,1)))</f>
        <v/>
      </c>
      <c r="R40" s="15">
        <f>IF(OR($A40="",$B$2=""),"",SUMIFS('연차 사용 기록'!$H$4:$H$1503,'연차 사용 기록'!$C$4:$C$1503,$A40,'연차 사용 기록'!$A$4:$A$1503,"&gt;="&amp;DATE(YEAR($B$2),MONTH($B$2)+3,1),'연차 사용 기록'!$A$4:$A$1503,"&lt;"&amp;DATE(YEAR($B$2),MONTH($B$2)+4,1)))</f>
        <v/>
      </c>
      <c r="S40" s="15">
        <f>IF(OR($A40="",$B$2=""),"",SUMIFS('연차 사용 기록'!$H$4:$H$1503,'연차 사용 기록'!$C$4:$C$1503,$A40,'연차 사용 기록'!$A$4:$A$1503,"&gt;="&amp;DATE(YEAR($B$2),MONTH($B$2)+4,1),'연차 사용 기록'!$A$4:$A$1503,"&lt;"&amp;DATE(YEAR($B$2),MONTH($B$2)+5,1)))</f>
        <v/>
      </c>
      <c r="T40" s="15">
        <f>IF(OR($A40="",$B$2=""),"",SUMIFS('연차 사용 기록'!$H$4:$H$1503,'연차 사용 기록'!$C$4:$C$1503,$A40,'연차 사용 기록'!$A$4:$A$1503,"&gt;="&amp;DATE(YEAR($B$2),MONTH($B$2)+5,1),'연차 사용 기록'!$A$4:$A$1503,"&lt;"&amp;DATE(YEAR($B$2),MONTH($B$2)+6,1)))</f>
        <v/>
      </c>
      <c r="U40" s="15">
        <f>IF(OR($A40="",$B$2=""),"",SUMIFS('연차 사용 기록'!$H$4:$H$1503,'연차 사용 기록'!$C$4:$C$1503,$A40,'연차 사용 기록'!$A$4:$A$1503,"&gt;="&amp;DATE(YEAR($B$2),MONTH($B$2)+6,1),'연차 사용 기록'!$A$4:$A$1503,"&lt;"&amp;DATE(YEAR($B$2),MONTH($B$2)+7,1)))</f>
        <v/>
      </c>
      <c r="V40" s="15">
        <f>IF(OR($A40="",$B$2=""),"",SUMIFS('연차 사용 기록'!$H$4:$H$1503,'연차 사용 기록'!$C$4:$C$1503,$A40,'연차 사용 기록'!$A$4:$A$1503,"&gt;="&amp;DATE(YEAR($B$2),MONTH($B$2)+7,1),'연차 사용 기록'!$A$4:$A$1503,"&lt;"&amp;DATE(YEAR($B$2),MONTH($B$2)+8,1)))</f>
        <v/>
      </c>
      <c r="W40" s="15">
        <f>IF(OR($A40="",$B$2=""),"",SUMIFS('연차 사용 기록'!$H$4:$H$1503,'연차 사용 기록'!$C$4:$C$1503,$A40,'연차 사용 기록'!$A$4:$A$1503,"&gt;="&amp;DATE(YEAR($B$2),MONTH($B$2)+8,1),'연차 사용 기록'!$A$4:$A$1503,"&lt;"&amp;DATE(YEAR($B$2),MONTH($B$2)+9,1)))</f>
        <v/>
      </c>
      <c r="X40" s="15">
        <f>IF(OR($A40="",$B$2=""),"",SUMIFS('연차 사용 기록'!$H$4:$H$1503,'연차 사용 기록'!$C$4:$C$1503,$A40,'연차 사용 기록'!$A$4:$A$1503,"&gt;="&amp;DATE(YEAR($B$2),MONTH($B$2)+9,1),'연차 사용 기록'!$A$4:$A$1503,"&lt;"&amp;DATE(YEAR($B$2),MONTH($B$2)+10,1)))</f>
        <v/>
      </c>
      <c r="Y40" s="15">
        <f>IF(OR($A40="",$B$2=""),"",SUMIFS('연차 사용 기록'!$H$4:$H$1503,'연차 사용 기록'!$C$4:$C$1503,$A40,'연차 사용 기록'!$A$4:$A$1503,"&gt;="&amp;DATE(YEAR($B$2),MONTH($B$2)+10,1),'연차 사용 기록'!$A$4:$A$1503,"&lt;"&amp;DATE(YEAR($B$2),MONTH($B$2)+11,1)))</f>
        <v/>
      </c>
      <c r="Z40" s="15">
        <f>IF(OR($A40="",$B$2=""),"",SUMIFS('연차 사용 기록'!$H$4:$H$1503,'연차 사용 기록'!$C$4:$C$1503,$A40,'연차 사용 기록'!$A$4:$A$1503,"&gt;="&amp;DATE(YEAR($B$2),MONTH($B$2)+11,1),'연차 사용 기록'!$A$4:$A$1503,"&lt;"&amp;DATE(YEAR($B$2),MONTH($B$2)+12,1)))</f>
        <v/>
      </c>
    </row>
    <row r="41">
      <c r="A41" s="12" t="n"/>
      <c r="B41" s="12" t="n"/>
      <c r="C41" s="12" t="n"/>
      <c r="D41" s="7" t="n"/>
      <c r="E41" s="12" t="n"/>
      <c r="F41" s="12" t="n"/>
      <c r="G41" s="12">
        <f>IF(A41="","",SUMIFS('연차 사용 기록'!$H$4:$H$1503,'연차 사용 기록'!$C$4:$C$1503,A41,'연차 사용 기록'!$A$4:$A$1503,"&gt;="&amp;IF($B$2="",0,$B$2),'연차 사용 기록'!$A$4:$A$1503,"&lt;="&amp;IF($D$2="",2958465,$D$2)))</f>
        <v/>
      </c>
      <c r="H41" s="12">
        <f>IF(A41="","",(N(E41)+N(F41))-N(G41))</f>
        <v/>
      </c>
      <c r="I41" s="13">
        <f>IF(OR(A41="",(N(E41)+N(F41))=0),"",G41/(N(E41)+N(F41)))</f>
        <v/>
      </c>
      <c r="J41" s="7" t="n"/>
      <c r="K41" s="7" t="n"/>
      <c r="L41" s="12">
        <f>IF(OR(A41="",$D$2=""),"",IF(TODAY()&gt;$D$2,H41,""))</f>
        <v/>
      </c>
      <c r="M41" s="12" t="n"/>
      <c r="N41" s="14" t="n"/>
      <c r="O41" s="15">
        <f>IF(OR($A41="",$B$2=""),"",SUMIFS('연차 사용 기록'!$H$4:$H$1503,'연차 사용 기록'!$C$4:$C$1503,$A41,'연차 사용 기록'!$A$4:$A$1503,"&gt;="&amp;DATE(YEAR($B$2),MONTH($B$2)+0,1),'연차 사용 기록'!$A$4:$A$1503,"&lt;"&amp;DATE(YEAR($B$2),MONTH($B$2)+1,1)))</f>
        <v/>
      </c>
      <c r="P41" s="15">
        <f>IF(OR($A41="",$B$2=""),"",SUMIFS('연차 사용 기록'!$H$4:$H$1503,'연차 사용 기록'!$C$4:$C$1503,$A41,'연차 사용 기록'!$A$4:$A$1503,"&gt;="&amp;DATE(YEAR($B$2),MONTH($B$2)+1,1),'연차 사용 기록'!$A$4:$A$1503,"&lt;"&amp;DATE(YEAR($B$2),MONTH($B$2)+2,1)))</f>
        <v/>
      </c>
      <c r="Q41" s="15">
        <f>IF(OR($A41="",$B$2=""),"",SUMIFS('연차 사용 기록'!$H$4:$H$1503,'연차 사용 기록'!$C$4:$C$1503,$A41,'연차 사용 기록'!$A$4:$A$1503,"&gt;="&amp;DATE(YEAR($B$2),MONTH($B$2)+2,1),'연차 사용 기록'!$A$4:$A$1503,"&lt;"&amp;DATE(YEAR($B$2),MONTH($B$2)+3,1)))</f>
        <v/>
      </c>
      <c r="R41" s="15">
        <f>IF(OR($A41="",$B$2=""),"",SUMIFS('연차 사용 기록'!$H$4:$H$1503,'연차 사용 기록'!$C$4:$C$1503,$A41,'연차 사용 기록'!$A$4:$A$1503,"&gt;="&amp;DATE(YEAR($B$2),MONTH($B$2)+3,1),'연차 사용 기록'!$A$4:$A$1503,"&lt;"&amp;DATE(YEAR($B$2),MONTH($B$2)+4,1)))</f>
        <v/>
      </c>
      <c r="S41" s="15">
        <f>IF(OR($A41="",$B$2=""),"",SUMIFS('연차 사용 기록'!$H$4:$H$1503,'연차 사용 기록'!$C$4:$C$1503,$A41,'연차 사용 기록'!$A$4:$A$1503,"&gt;="&amp;DATE(YEAR($B$2),MONTH($B$2)+4,1),'연차 사용 기록'!$A$4:$A$1503,"&lt;"&amp;DATE(YEAR($B$2),MONTH($B$2)+5,1)))</f>
        <v/>
      </c>
      <c r="T41" s="15">
        <f>IF(OR($A41="",$B$2=""),"",SUMIFS('연차 사용 기록'!$H$4:$H$1503,'연차 사용 기록'!$C$4:$C$1503,$A41,'연차 사용 기록'!$A$4:$A$1503,"&gt;="&amp;DATE(YEAR($B$2),MONTH($B$2)+5,1),'연차 사용 기록'!$A$4:$A$1503,"&lt;"&amp;DATE(YEAR($B$2),MONTH($B$2)+6,1)))</f>
        <v/>
      </c>
      <c r="U41" s="15">
        <f>IF(OR($A41="",$B$2=""),"",SUMIFS('연차 사용 기록'!$H$4:$H$1503,'연차 사용 기록'!$C$4:$C$1503,$A41,'연차 사용 기록'!$A$4:$A$1503,"&gt;="&amp;DATE(YEAR($B$2),MONTH($B$2)+6,1),'연차 사용 기록'!$A$4:$A$1503,"&lt;"&amp;DATE(YEAR($B$2),MONTH($B$2)+7,1)))</f>
        <v/>
      </c>
      <c r="V41" s="15">
        <f>IF(OR($A41="",$B$2=""),"",SUMIFS('연차 사용 기록'!$H$4:$H$1503,'연차 사용 기록'!$C$4:$C$1503,$A41,'연차 사용 기록'!$A$4:$A$1503,"&gt;="&amp;DATE(YEAR($B$2),MONTH($B$2)+7,1),'연차 사용 기록'!$A$4:$A$1503,"&lt;"&amp;DATE(YEAR($B$2),MONTH($B$2)+8,1)))</f>
        <v/>
      </c>
      <c r="W41" s="15">
        <f>IF(OR($A41="",$B$2=""),"",SUMIFS('연차 사용 기록'!$H$4:$H$1503,'연차 사용 기록'!$C$4:$C$1503,$A41,'연차 사용 기록'!$A$4:$A$1503,"&gt;="&amp;DATE(YEAR($B$2),MONTH($B$2)+8,1),'연차 사용 기록'!$A$4:$A$1503,"&lt;"&amp;DATE(YEAR($B$2),MONTH($B$2)+9,1)))</f>
        <v/>
      </c>
      <c r="X41" s="15">
        <f>IF(OR($A41="",$B$2=""),"",SUMIFS('연차 사용 기록'!$H$4:$H$1503,'연차 사용 기록'!$C$4:$C$1503,$A41,'연차 사용 기록'!$A$4:$A$1503,"&gt;="&amp;DATE(YEAR($B$2),MONTH($B$2)+9,1),'연차 사용 기록'!$A$4:$A$1503,"&lt;"&amp;DATE(YEAR($B$2),MONTH($B$2)+10,1)))</f>
        <v/>
      </c>
      <c r="Y41" s="15">
        <f>IF(OR($A41="",$B$2=""),"",SUMIFS('연차 사용 기록'!$H$4:$H$1503,'연차 사용 기록'!$C$4:$C$1503,$A41,'연차 사용 기록'!$A$4:$A$1503,"&gt;="&amp;DATE(YEAR($B$2),MONTH($B$2)+10,1),'연차 사용 기록'!$A$4:$A$1503,"&lt;"&amp;DATE(YEAR($B$2),MONTH($B$2)+11,1)))</f>
        <v/>
      </c>
      <c r="Z41" s="15">
        <f>IF(OR($A41="",$B$2=""),"",SUMIFS('연차 사용 기록'!$H$4:$H$1503,'연차 사용 기록'!$C$4:$C$1503,$A41,'연차 사용 기록'!$A$4:$A$1503,"&gt;="&amp;DATE(YEAR($B$2),MONTH($B$2)+11,1),'연차 사용 기록'!$A$4:$A$1503,"&lt;"&amp;DATE(YEAR($B$2),MONTH($B$2)+12,1)))</f>
        <v/>
      </c>
    </row>
    <row r="42">
      <c r="A42" s="12" t="n"/>
      <c r="B42" s="12" t="n"/>
      <c r="C42" s="12" t="n"/>
      <c r="D42" s="7" t="n"/>
      <c r="E42" s="12" t="n"/>
      <c r="F42" s="12" t="n"/>
      <c r="G42" s="12">
        <f>IF(A42="","",SUMIFS('연차 사용 기록'!$H$4:$H$1503,'연차 사용 기록'!$C$4:$C$1503,A42,'연차 사용 기록'!$A$4:$A$1503,"&gt;="&amp;IF($B$2="",0,$B$2),'연차 사용 기록'!$A$4:$A$1503,"&lt;="&amp;IF($D$2="",2958465,$D$2)))</f>
        <v/>
      </c>
      <c r="H42" s="12">
        <f>IF(A42="","",(N(E42)+N(F42))-N(G42))</f>
        <v/>
      </c>
      <c r="I42" s="13">
        <f>IF(OR(A42="",(N(E42)+N(F42))=0),"",G42/(N(E42)+N(F42)))</f>
        <v/>
      </c>
      <c r="J42" s="7" t="n"/>
      <c r="K42" s="7" t="n"/>
      <c r="L42" s="12">
        <f>IF(OR(A42="",$D$2=""),"",IF(TODAY()&gt;$D$2,H42,""))</f>
        <v/>
      </c>
      <c r="M42" s="12" t="n"/>
      <c r="N42" s="14" t="n"/>
      <c r="O42" s="15">
        <f>IF(OR($A42="",$B$2=""),"",SUMIFS('연차 사용 기록'!$H$4:$H$1503,'연차 사용 기록'!$C$4:$C$1503,$A42,'연차 사용 기록'!$A$4:$A$1503,"&gt;="&amp;DATE(YEAR($B$2),MONTH($B$2)+0,1),'연차 사용 기록'!$A$4:$A$1503,"&lt;"&amp;DATE(YEAR($B$2),MONTH($B$2)+1,1)))</f>
        <v/>
      </c>
      <c r="P42" s="15">
        <f>IF(OR($A42="",$B$2=""),"",SUMIFS('연차 사용 기록'!$H$4:$H$1503,'연차 사용 기록'!$C$4:$C$1503,$A42,'연차 사용 기록'!$A$4:$A$1503,"&gt;="&amp;DATE(YEAR($B$2),MONTH($B$2)+1,1),'연차 사용 기록'!$A$4:$A$1503,"&lt;"&amp;DATE(YEAR($B$2),MONTH($B$2)+2,1)))</f>
        <v/>
      </c>
      <c r="Q42" s="15">
        <f>IF(OR($A42="",$B$2=""),"",SUMIFS('연차 사용 기록'!$H$4:$H$1503,'연차 사용 기록'!$C$4:$C$1503,$A42,'연차 사용 기록'!$A$4:$A$1503,"&gt;="&amp;DATE(YEAR($B$2),MONTH($B$2)+2,1),'연차 사용 기록'!$A$4:$A$1503,"&lt;"&amp;DATE(YEAR($B$2),MONTH($B$2)+3,1)))</f>
        <v/>
      </c>
      <c r="R42" s="15">
        <f>IF(OR($A42="",$B$2=""),"",SUMIFS('연차 사용 기록'!$H$4:$H$1503,'연차 사용 기록'!$C$4:$C$1503,$A42,'연차 사용 기록'!$A$4:$A$1503,"&gt;="&amp;DATE(YEAR($B$2),MONTH($B$2)+3,1),'연차 사용 기록'!$A$4:$A$1503,"&lt;"&amp;DATE(YEAR($B$2),MONTH($B$2)+4,1)))</f>
        <v/>
      </c>
      <c r="S42" s="15">
        <f>IF(OR($A42="",$B$2=""),"",SUMIFS('연차 사용 기록'!$H$4:$H$1503,'연차 사용 기록'!$C$4:$C$1503,$A42,'연차 사용 기록'!$A$4:$A$1503,"&gt;="&amp;DATE(YEAR($B$2),MONTH($B$2)+4,1),'연차 사용 기록'!$A$4:$A$1503,"&lt;"&amp;DATE(YEAR($B$2),MONTH($B$2)+5,1)))</f>
        <v/>
      </c>
      <c r="T42" s="15">
        <f>IF(OR($A42="",$B$2=""),"",SUMIFS('연차 사용 기록'!$H$4:$H$1503,'연차 사용 기록'!$C$4:$C$1503,$A42,'연차 사용 기록'!$A$4:$A$1503,"&gt;="&amp;DATE(YEAR($B$2),MONTH($B$2)+5,1),'연차 사용 기록'!$A$4:$A$1503,"&lt;"&amp;DATE(YEAR($B$2),MONTH($B$2)+6,1)))</f>
        <v/>
      </c>
      <c r="U42" s="15">
        <f>IF(OR($A42="",$B$2=""),"",SUMIFS('연차 사용 기록'!$H$4:$H$1503,'연차 사용 기록'!$C$4:$C$1503,$A42,'연차 사용 기록'!$A$4:$A$1503,"&gt;="&amp;DATE(YEAR($B$2),MONTH($B$2)+6,1),'연차 사용 기록'!$A$4:$A$1503,"&lt;"&amp;DATE(YEAR($B$2),MONTH($B$2)+7,1)))</f>
        <v/>
      </c>
      <c r="V42" s="15">
        <f>IF(OR($A42="",$B$2=""),"",SUMIFS('연차 사용 기록'!$H$4:$H$1503,'연차 사용 기록'!$C$4:$C$1503,$A42,'연차 사용 기록'!$A$4:$A$1503,"&gt;="&amp;DATE(YEAR($B$2),MONTH($B$2)+7,1),'연차 사용 기록'!$A$4:$A$1503,"&lt;"&amp;DATE(YEAR($B$2),MONTH($B$2)+8,1)))</f>
        <v/>
      </c>
      <c r="W42" s="15">
        <f>IF(OR($A42="",$B$2=""),"",SUMIFS('연차 사용 기록'!$H$4:$H$1503,'연차 사용 기록'!$C$4:$C$1503,$A42,'연차 사용 기록'!$A$4:$A$1503,"&gt;="&amp;DATE(YEAR($B$2),MONTH($B$2)+8,1),'연차 사용 기록'!$A$4:$A$1503,"&lt;"&amp;DATE(YEAR($B$2),MONTH($B$2)+9,1)))</f>
        <v/>
      </c>
      <c r="X42" s="15">
        <f>IF(OR($A42="",$B$2=""),"",SUMIFS('연차 사용 기록'!$H$4:$H$1503,'연차 사용 기록'!$C$4:$C$1503,$A42,'연차 사용 기록'!$A$4:$A$1503,"&gt;="&amp;DATE(YEAR($B$2),MONTH($B$2)+9,1),'연차 사용 기록'!$A$4:$A$1503,"&lt;"&amp;DATE(YEAR($B$2),MONTH($B$2)+10,1)))</f>
        <v/>
      </c>
      <c r="Y42" s="15">
        <f>IF(OR($A42="",$B$2=""),"",SUMIFS('연차 사용 기록'!$H$4:$H$1503,'연차 사용 기록'!$C$4:$C$1503,$A42,'연차 사용 기록'!$A$4:$A$1503,"&gt;="&amp;DATE(YEAR($B$2),MONTH($B$2)+10,1),'연차 사용 기록'!$A$4:$A$1503,"&lt;"&amp;DATE(YEAR($B$2),MONTH($B$2)+11,1)))</f>
        <v/>
      </c>
      <c r="Z42" s="15">
        <f>IF(OR($A42="",$B$2=""),"",SUMIFS('연차 사용 기록'!$H$4:$H$1503,'연차 사용 기록'!$C$4:$C$1503,$A42,'연차 사용 기록'!$A$4:$A$1503,"&gt;="&amp;DATE(YEAR($B$2),MONTH($B$2)+11,1),'연차 사용 기록'!$A$4:$A$1503,"&lt;"&amp;DATE(YEAR($B$2),MONTH($B$2)+12,1)))</f>
        <v/>
      </c>
    </row>
    <row r="43">
      <c r="A43" s="12" t="n"/>
      <c r="B43" s="12" t="n"/>
      <c r="C43" s="12" t="n"/>
      <c r="D43" s="7" t="n"/>
      <c r="E43" s="12" t="n"/>
      <c r="F43" s="12" t="n"/>
      <c r="G43" s="12">
        <f>IF(A43="","",SUMIFS('연차 사용 기록'!$H$4:$H$1503,'연차 사용 기록'!$C$4:$C$1503,A43,'연차 사용 기록'!$A$4:$A$1503,"&gt;="&amp;IF($B$2="",0,$B$2),'연차 사용 기록'!$A$4:$A$1503,"&lt;="&amp;IF($D$2="",2958465,$D$2)))</f>
        <v/>
      </c>
      <c r="H43" s="12">
        <f>IF(A43="","",(N(E43)+N(F43))-N(G43))</f>
        <v/>
      </c>
      <c r="I43" s="13">
        <f>IF(OR(A43="",(N(E43)+N(F43))=0),"",G43/(N(E43)+N(F43)))</f>
        <v/>
      </c>
      <c r="J43" s="7" t="n"/>
      <c r="K43" s="7" t="n"/>
      <c r="L43" s="12">
        <f>IF(OR(A43="",$D$2=""),"",IF(TODAY()&gt;$D$2,H43,""))</f>
        <v/>
      </c>
      <c r="M43" s="12" t="n"/>
      <c r="N43" s="14" t="n"/>
      <c r="O43" s="15">
        <f>IF(OR($A43="",$B$2=""),"",SUMIFS('연차 사용 기록'!$H$4:$H$1503,'연차 사용 기록'!$C$4:$C$1503,$A43,'연차 사용 기록'!$A$4:$A$1503,"&gt;="&amp;DATE(YEAR($B$2),MONTH($B$2)+0,1),'연차 사용 기록'!$A$4:$A$1503,"&lt;"&amp;DATE(YEAR($B$2),MONTH($B$2)+1,1)))</f>
        <v/>
      </c>
      <c r="P43" s="15">
        <f>IF(OR($A43="",$B$2=""),"",SUMIFS('연차 사용 기록'!$H$4:$H$1503,'연차 사용 기록'!$C$4:$C$1503,$A43,'연차 사용 기록'!$A$4:$A$1503,"&gt;="&amp;DATE(YEAR($B$2),MONTH($B$2)+1,1),'연차 사용 기록'!$A$4:$A$1503,"&lt;"&amp;DATE(YEAR($B$2),MONTH($B$2)+2,1)))</f>
        <v/>
      </c>
      <c r="Q43" s="15">
        <f>IF(OR($A43="",$B$2=""),"",SUMIFS('연차 사용 기록'!$H$4:$H$1503,'연차 사용 기록'!$C$4:$C$1503,$A43,'연차 사용 기록'!$A$4:$A$1503,"&gt;="&amp;DATE(YEAR($B$2),MONTH($B$2)+2,1),'연차 사용 기록'!$A$4:$A$1503,"&lt;"&amp;DATE(YEAR($B$2),MONTH($B$2)+3,1)))</f>
        <v/>
      </c>
      <c r="R43" s="15">
        <f>IF(OR($A43="",$B$2=""),"",SUMIFS('연차 사용 기록'!$H$4:$H$1503,'연차 사용 기록'!$C$4:$C$1503,$A43,'연차 사용 기록'!$A$4:$A$1503,"&gt;="&amp;DATE(YEAR($B$2),MONTH($B$2)+3,1),'연차 사용 기록'!$A$4:$A$1503,"&lt;"&amp;DATE(YEAR($B$2),MONTH($B$2)+4,1)))</f>
        <v/>
      </c>
      <c r="S43" s="15">
        <f>IF(OR($A43="",$B$2=""),"",SUMIFS('연차 사용 기록'!$H$4:$H$1503,'연차 사용 기록'!$C$4:$C$1503,$A43,'연차 사용 기록'!$A$4:$A$1503,"&gt;="&amp;DATE(YEAR($B$2),MONTH($B$2)+4,1),'연차 사용 기록'!$A$4:$A$1503,"&lt;"&amp;DATE(YEAR($B$2),MONTH($B$2)+5,1)))</f>
        <v/>
      </c>
      <c r="T43" s="15">
        <f>IF(OR($A43="",$B$2=""),"",SUMIFS('연차 사용 기록'!$H$4:$H$1503,'연차 사용 기록'!$C$4:$C$1503,$A43,'연차 사용 기록'!$A$4:$A$1503,"&gt;="&amp;DATE(YEAR($B$2),MONTH($B$2)+5,1),'연차 사용 기록'!$A$4:$A$1503,"&lt;"&amp;DATE(YEAR($B$2),MONTH($B$2)+6,1)))</f>
        <v/>
      </c>
      <c r="U43" s="15">
        <f>IF(OR($A43="",$B$2=""),"",SUMIFS('연차 사용 기록'!$H$4:$H$1503,'연차 사용 기록'!$C$4:$C$1503,$A43,'연차 사용 기록'!$A$4:$A$1503,"&gt;="&amp;DATE(YEAR($B$2),MONTH($B$2)+6,1),'연차 사용 기록'!$A$4:$A$1503,"&lt;"&amp;DATE(YEAR($B$2),MONTH($B$2)+7,1)))</f>
        <v/>
      </c>
      <c r="V43" s="15">
        <f>IF(OR($A43="",$B$2=""),"",SUMIFS('연차 사용 기록'!$H$4:$H$1503,'연차 사용 기록'!$C$4:$C$1503,$A43,'연차 사용 기록'!$A$4:$A$1503,"&gt;="&amp;DATE(YEAR($B$2),MONTH($B$2)+7,1),'연차 사용 기록'!$A$4:$A$1503,"&lt;"&amp;DATE(YEAR($B$2),MONTH($B$2)+8,1)))</f>
        <v/>
      </c>
      <c r="W43" s="15">
        <f>IF(OR($A43="",$B$2=""),"",SUMIFS('연차 사용 기록'!$H$4:$H$1503,'연차 사용 기록'!$C$4:$C$1503,$A43,'연차 사용 기록'!$A$4:$A$1503,"&gt;="&amp;DATE(YEAR($B$2),MONTH($B$2)+8,1),'연차 사용 기록'!$A$4:$A$1503,"&lt;"&amp;DATE(YEAR($B$2),MONTH($B$2)+9,1)))</f>
        <v/>
      </c>
      <c r="X43" s="15">
        <f>IF(OR($A43="",$B$2=""),"",SUMIFS('연차 사용 기록'!$H$4:$H$1503,'연차 사용 기록'!$C$4:$C$1503,$A43,'연차 사용 기록'!$A$4:$A$1503,"&gt;="&amp;DATE(YEAR($B$2),MONTH($B$2)+9,1),'연차 사용 기록'!$A$4:$A$1503,"&lt;"&amp;DATE(YEAR($B$2),MONTH($B$2)+10,1)))</f>
        <v/>
      </c>
      <c r="Y43" s="15">
        <f>IF(OR($A43="",$B$2=""),"",SUMIFS('연차 사용 기록'!$H$4:$H$1503,'연차 사용 기록'!$C$4:$C$1503,$A43,'연차 사용 기록'!$A$4:$A$1503,"&gt;="&amp;DATE(YEAR($B$2),MONTH($B$2)+10,1),'연차 사용 기록'!$A$4:$A$1503,"&lt;"&amp;DATE(YEAR($B$2),MONTH($B$2)+11,1)))</f>
        <v/>
      </c>
      <c r="Z43" s="15">
        <f>IF(OR($A43="",$B$2=""),"",SUMIFS('연차 사용 기록'!$H$4:$H$1503,'연차 사용 기록'!$C$4:$C$1503,$A43,'연차 사용 기록'!$A$4:$A$1503,"&gt;="&amp;DATE(YEAR($B$2),MONTH($B$2)+11,1),'연차 사용 기록'!$A$4:$A$1503,"&lt;"&amp;DATE(YEAR($B$2),MONTH($B$2)+12,1)))</f>
        <v/>
      </c>
    </row>
    <row r="44">
      <c r="A44" s="12" t="n"/>
      <c r="B44" s="12" t="n"/>
      <c r="C44" s="12" t="n"/>
      <c r="D44" s="7" t="n"/>
      <c r="E44" s="12" t="n"/>
      <c r="F44" s="12" t="n"/>
      <c r="G44" s="12">
        <f>IF(A44="","",SUMIFS('연차 사용 기록'!$H$4:$H$1503,'연차 사용 기록'!$C$4:$C$1503,A44,'연차 사용 기록'!$A$4:$A$1503,"&gt;="&amp;IF($B$2="",0,$B$2),'연차 사용 기록'!$A$4:$A$1503,"&lt;="&amp;IF($D$2="",2958465,$D$2)))</f>
        <v/>
      </c>
      <c r="H44" s="12">
        <f>IF(A44="","",(N(E44)+N(F44))-N(G44))</f>
        <v/>
      </c>
      <c r="I44" s="13">
        <f>IF(OR(A44="",(N(E44)+N(F44))=0),"",G44/(N(E44)+N(F44)))</f>
        <v/>
      </c>
      <c r="J44" s="7" t="n"/>
      <c r="K44" s="7" t="n"/>
      <c r="L44" s="12">
        <f>IF(OR(A44="",$D$2=""),"",IF(TODAY()&gt;$D$2,H44,""))</f>
        <v/>
      </c>
      <c r="M44" s="12" t="n"/>
      <c r="N44" s="14" t="n"/>
      <c r="O44" s="15">
        <f>IF(OR($A44="",$B$2=""),"",SUMIFS('연차 사용 기록'!$H$4:$H$1503,'연차 사용 기록'!$C$4:$C$1503,$A44,'연차 사용 기록'!$A$4:$A$1503,"&gt;="&amp;DATE(YEAR($B$2),MONTH($B$2)+0,1),'연차 사용 기록'!$A$4:$A$1503,"&lt;"&amp;DATE(YEAR($B$2),MONTH($B$2)+1,1)))</f>
        <v/>
      </c>
      <c r="P44" s="15">
        <f>IF(OR($A44="",$B$2=""),"",SUMIFS('연차 사용 기록'!$H$4:$H$1503,'연차 사용 기록'!$C$4:$C$1503,$A44,'연차 사용 기록'!$A$4:$A$1503,"&gt;="&amp;DATE(YEAR($B$2),MONTH($B$2)+1,1),'연차 사용 기록'!$A$4:$A$1503,"&lt;"&amp;DATE(YEAR($B$2),MONTH($B$2)+2,1)))</f>
        <v/>
      </c>
      <c r="Q44" s="15">
        <f>IF(OR($A44="",$B$2=""),"",SUMIFS('연차 사용 기록'!$H$4:$H$1503,'연차 사용 기록'!$C$4:$C$1503,$A44,'연차 사용 기록'!$A$4:$A$1503,"&gt;="&amp;DATE(YEAR($B$2),MONTH($B$2)+2,1),'연차 사용 기록'!$A$4:$A$1503,"&lt;"&amp;DATE(YEAR($B$2),MONTH($B$2)+3,1)))</f>
        <v/>
      </c>
      <c r="R44" s="15">
        <f>IF(OR($A44="",$B$2=""),"",SUMIFS('연차 사용 기록'!$H$4:$H$1503,'연차 사용 기록'!$C$4:$C$1503,$A44,'연차 사용 기록'!$A$4:$A$1503,"&gt;="&amp;DATE(YEAR($B$2),MONTH($B$2)+3,1),'연차 사용 기록'!$A$4:$A$1503,"&lt;"&amp;DATE(YEAR($B$2),MONTH($B$2)+4,1)))</f>
        <v/>
      </c>
      <c r="S44" s="15">
        <f>IF(OR($A44="",$B$2=""),"",SUMIFS('연차 사용 기록'!$H$4:$H$1503,'연차 사용 기록'!$C$4:$C$1503,$A44,'연차 사용 기록'!$A$4:$A$1503,"&gt;="&amp;DATE(YEAR($B$2),MONTH($B$2)+4,1),'연차 사용 기록'!$A$4:$A$1503,"&lt;"&amp;DATE(YEAR($B$2),MONTH($B$2)+5,1)))</f>
        <v/>
      </c>
      <c r="T44" s="15">
        <f>IF(OR($A44="",$B$2=""),"",SUMIFS('연차 사용 기록'!$H$4:$H$1503,'연차 사용 기록'!$C$4:$C$1503,$A44,'연차 사용 기록'!$A$4:$A$1503,"&gt;="&amp;DATE(YEAR($B$2),MONTH($B$2)+5,1),'연차 사용 기록'!$A$4:$A$1503,"&lt;"&amp;DATE(YEAR($B$2),MONTH($B$2)+6,1)))</f>
        <v/>
      </c>
      <c r="U44" s="15">
        <f>IF(OR($A44="",$B$2=""),"",SUMIFS('연차 사용 기록'!$H$4:$H$1503,'연차 사용 기록'!$C$4:$C$1503,$A44,'연차 사용 기록'!$A$4:$A$1503,"&gt;="&amp;DATE(YEAR($B$2),MONTH($B$2)+6,1),'연차 사용 기록'!$A$4:$A$1503,"&lt;"&amp;DATE(YEAR($B$2),MONTH($B$2)+7,1)))</f>
        <v/>
      </c>
      <c r="V44" s="15">
        <f>IF(OR($A44="",$B$2=""),"",SUMIFS('연차 사용 기록'!$H$4:$H$1503,'연차 사용 기록'!$C$4:$C$1503,$A44,'연차 사용 기록'!$A$4:$A$1503,"&gt;="&amp;DATE(YEAR($B$2),MONTH($B$2)+7,1),'연차 사용 기록'!$A$4:$A$1503,"&lt;"&amp;DATE(YEAR($B$2),MONTH($B$2)+8,1)))</f>
        <v/>
      </c>
      <c r="W44" s="15">
        <f>IF(OR($A44="",$B$2=""),"",SUMIFS('연차 사용 기록'!$H$4:$H$1503,'연차 사용 기록'!$C$4:$C$1503,$A44,'연차 사용 기록'!$A$4:$A$1503,"&gt;="&amp;DATE(YEAR($B$2),MONTH($B$2)+8,1),'연차 사용 기록'!$A$4:$A$1503,"&lt;"&amp;DATE(YEAR($B$2),MONTH($B$2)+9,1)))</f>
        <v/>
      </c>
      <c r="X44" s="15">
        <f>IF(OR($A44="",$B$2=""),"",SUMIFS('연차 사용 기록'!$H$4:$H$1503,'연차 사용 기록'!$C$4:$C$1503,$A44,'연차 사용 기록'!$A$4:$A$1503,"&gt;="&amp;DATE(YEAR($B$2),MONTH($B$2)+9,1),'연차 사용 기록'!$A$4:$A$1503,"&lt;"&amp;DATE(YEAR($B$2),MONTH($B$2)+10,1)))</f>
        <v/>
      </c>
      <c r="Y44" s="15">
        <f>IF(OR($A44="",$B$2=""),"",SUMIFS('연차 사용 기록'!$H$4:$H$1503,'연차 사용 기록'!$C$4:$C$1503,$A44,'연차 사용 기록'!$A$4:$A$1503,"&gt;="&amp;DATE(YEAR($B$2),MONTH($B$2)+10,1),'연차 사용 기록'!$A$4:$A$1503,"&lt;"&amp;DATE(YEAR($B$2),MONTH($B$2)+11,1)))</f>
        <v/>
      </c>
      <c r="Z44" s="15">
        <f>IF(OR($A44="",$B$2=""),"",SUMIFS('연차 사용 기록'!$H$4:$H$1503,'연차 사용 기록'!$C$4:$C$1503,$A44,'연차 사용 기록'!$A$4:$A$1503,"&gt;="&amp;DATE(YEAR($B$2),MONTH($B$2)+11,1),'연차 사용 기록'!$A$4:$A$1503,"&lt;"&amp;DATE(YEAR($B$2),MONTH($B$2)+12,1)))</f>
        <v/>
      </c>
    </row>
    <row r="45">
      <c r="A45" s="12" t="n"/>
      <c r="B45" s="12" t="n"/>
      <c r="C45" s="12" t="n"/>
      <c r="D45" s="7" t="n"/>
      <c r="E45" s="12" t="n"/>
      <c r="F45" s="12" t="n"/>
      <c r="G45" s="12">
        <f>IF(A45="","",SUMIFS('연차 사용 기록'!$H$4:$H$1503,'연차 사용 기록'!$C$4:$C$1503,A45,'연차 사용 기록'!$A$4:$A$1503,"&gt;="&amp;IF($B$2="",0,$B$2),'연차 사용 기록'!$A$4:$A$1503,"&lt;="&amp;IF($D$2="",2958465,$D$2)))</f>
        <v/>
      </c>
      <c r="H45" s="12">
        <f>IF(A45="","",(N(E45)+N(F45))-N(G45))</f>
        <v/>
      </c>
      <c r="I45" s="13">
        <f>IF(OR(A45="",(N(E45)+N(F45))=0),"",G45/(N(E45)+N(F45)))</f>
        <v/>
      </c>
      <c r="J45" s="7" t="n"/>
      <c r="K45" s="7" t="n"/>
      <c r="L45" s="12">
        <f>IF(OR(A45="",$D$2=""),"",IF(TODAY()&gt;$D$2,H45,""))</f>
        <v/>
      </c>
      <c r="M45" s="12" t="n"/>
      <c r="N45" s="14" t="n"/>
      <c r="O45" s="15">
        <f>IF(OR($A45="",$B$2=""),"",SUMIFS('연차 사용 기록'!$H$4:$H$1503,'연차 사용 기록'!$C$4:$C$1503,$A45,'연차 사용 기록'!$A$4:$A$1503,"&gt;="&amp;DATE(YEAR($B$2),MONTH($B$2)+0,1),'연차 사용 기록'!$A$4:$A$1503,"&lt;"&amp;DATE(YEAR($B$2),MONTH($B$2)+1,1)))</f>
        <v/>
      </c>
      <c r="P45" s="15">
        <f>IF(OR($A45="",$B$2=""),"",SUMIFS('연차 사용 기록'!$H$4:$H$1503,'연차 사용 기록'!$C$4:$C$1503,$A45,'연차 사용 기록'!$A$4:$A$1503,"&gt;="&amp;DATE(YEAR($B$2),MONTH($B$2)+1,1),'연차 사용 기록'!$A$4:$A$1503,"&lt;"&amp;DATE(YEAR($B$2),MONTH($B$2)+2,1)))</f>
        <v/>
      </c>
      <c r="Q45" s="15">
        <f>IF(OR($A45="",$B$2=""),"",SUMIFS('연차 사용 기록'!$H$4:$H$1503,'연차 사용 기록'!$C$4:$C$1503,$A45,'연차 사용 기록'!$A$4:$A$1503,"&gt;="&amp;DATE(YEAR($B$2),MONTH($B$2)+2,1),'연차 사용 기록'!$A$4:$A$1503,"&lt;"&amp;DATE(YEAR($B$2),MONTH($B$2)+3,1)))</f>
        <v/>
      </c>
      <c r="R45" s="15">
        <f>IF(OR($A45="",$B$2=""),"",SUMIFS('연차 사용 기록'!$H$4:$H$1503,'연차 사용 기록'!$C$4:$C$1503,$A45,'연차 사용 기록'!$A$4:$A$1503,"&gt;="&amp;DATE(YEAR($B$2),MONTH($B$2)+3,1),'연차 사용 기록'!$A$4:$A$1503,"&lt;"&amp;DATE(YEAR($B$2),MONTH($B$2)+4,1)))</f>
        <v/>
      </c>
      <c r="S45" s="15">
        <f>IF(OR($A45="",$B$2=""),"",SUMIFS('연차 사용 기록'!$H$4:$H$1503,'연차 사용 기록'!$C$4:$C$1503,$A45,'연차 사용 기록'!$A$4:$A$1503,"&gt;="&amp;DATE(YEAR($B$2),MONTH($B$2)+4,1),'연차 사용 기록'!$A$4:$A$1503,"&lt;"&amp;DATE(YEAR($B$2),MONTH($B$2)+5,1)))</f>
        <v/>
      </c>
      <c r="T45" s="15">
        <f>IF(OR($A45="",$B$2=""),"",SUMIFS('연차 사용 기록'!$H$4:$H$1503,'연차 사용 기록'!$C$4:$C$1503,$A45,'연차 사용 기록'!$A$4:$A$1503,"&gt;="&amp;DATE(YEAR($B$2),MONTH($B$2)+5,1),'연차 사용 기록'!$A$4:$A$1503,"&lt;"&amp;DATE(YEAR($B$2),MONTH($B$2)+6,1)))</f>
        <v/>
      </c>
      <c r="U45" s="15">
        <f>IF(OR($A45="",$B$2=""),"",SUMIFS('연차 사용 기록'!$H$4:$H$1503,'연차 사용 기록'!$C$4:$C$1503,$A45,'연차 사용 기록'!$A$4:$A$1503,"&gt;="&amp;DATE(YEAR($B$2),MONTH($B$2)+6,1),'연차 사용 기록'!$A$4:$A$1503,"&lt;"&amp;DATE(YEAR($B$2),MONTH($B$2)+7,1)))</f>
        <v/>
      </c>
      <c r="V45" s="15">
        <f>IF(OR($A45="",$B$2=""),"",SUMIFS('연차 사용 기록'!$H$4:$H$1503,'연차 사용 기록'!$C$4:$C$1503,$A45,'연차 사용 기록'!$A$4:$A$1503,"&gt;="&amp;DATE(YEAR($B$2),MONTH($B$2)+7,1),'연차 사용 기록'!$A$4:$A$1503,"&lt;"&amp;DATE(YEAR($B$2),MONTH($B$2)+8,1)))</f>
        <v/>
      </c>
      <c r="W45" s="15">
        <f>IF(OR($A45="",$B$2=""),"",SUMIFS('연차 사용 기록'!$H$4:$H$1503,'연차 사용 기록'!$C$4:$C$1503,$A45,'연차 사용 기록'!$A$4:$A$1503,"&gt;="&amp;DATE(YEAR($B$2),MONTH($B$2)+8,1),'연차 사용 기록'!$A$4:$A$1503,"&lt;"&amp;DATE(YEAR($B$2),MONTH($B$2)+9,1)))</f>
        <v/>
      </c>
      <c r="X45" s="15">
        <f>IF(OR($A45="",$B$2=""),"",SUMIFS('연차 사용 기록'!$H$4:$H$1503,'연차 사용 기록'!$C$4:$C$1503,$A45,'연차 사용 기록'!$A$4:$A$1503,"&gt;="&amp;DATE(YEAR($B$2),MONTH($B$2)+9,1),'연차 사용 기록'!$A$4:$A$1503,"&lt;"&amp;DATE(YEAR($B$2),MONTH($B$2)+10,1)))</f>
        <v/>
      </c>
      <c r="Y45" s="15">
        <f>IF(OR($A45="",$B$2=""),"",SUMIFS('연차 사용 기록'!$H$4:$H$1503,'연차 사용 기록'!$C$4:$C$1503,$A45,'연차 사용 기록'!$A$4:$A$1503,"&gt;="&amp;DATE(YEAR($B$2),MONTH($B$2)+10,1),'연차 사용 기록'!$A$4:$A$1503,"&lt;"&amp;DATE(YEAR($B$2),MONTH($B$2)+11,1)))</f>
        <v/>
      </c>
      <c r="Z45" s="15">
        <f>IF(OR($A45="",$B$2=""),"",SUMIFS('연차 사용 기록'!$H$4:$H$1503,'연차 사용 기록'!$C$4:$C$1503,$A45,'연차 사용 기록'!$A$4:$A$1503,"&gt;="&amp;DATE(YEAR($B$2),MONTH($B$2)+11,1),'연차 사용 기록'!$A$4:$A$1503,"&lt;"&amp;DATE(YEAR($B$2),MONTH($B$2)+12,1)))</f>
        <v/>
      </c>
    </row>
    <row r="46">
      <c r="A46" s="12" t="n"/>
      <c r="B46" s="12" t="n"/>
      <c r="C46" s="12" t="n"/>
      <c r="D46" s="7" t="n"/>
      <c r="E46" s="12" t="n"/>
      <c r="F46" s="12" t="n"/>
      <c r="G46" s="12">
        <f>IF(A46="","",SUMIFS('연차 사용 기록'!$H$4:$H$1503,'연차 사용 기록'!$C$4:$C$1503,A46,'연차 사용 기록'!$A$4:$A$1503,"&gt;="&amp;IF($B$2="",0,$B$2),'연차 사용 기록'!$A$4:$A$1503,"&lt;="&amp;IF($D$2="",2958465,$D$2)))</f>
        <v/>
      </c>
      <c r="H46" s="12">
        <f>IF(A46="","",(N(E46)+N(F46))-N(G46))</f>
        <v/>
      </c>
      <c r="I46" s="13">
        <f>IF(OR(A46="",(N(E46)+N(F46))=0),"",G46/(N(E46)+N(F46)))</f>
        <v/>
      </c>
      <c r="J46" s="7" t="n"/>
      <c r="K46" s="7" t="n"/>
      <c r="L46" s="12">
        <f>IF(OR(A46="",$D$2=""),"",IF(TODAY()&gt;$D$2,H46,""))</f>
        <v/>
      </c>
      <c r="M46" s="12" t="n"/>
      <c r="N46" s="14" t="n"/>
      <c r="O46" s="15">
        <f>IF(OR($A46="",$B$2=""),"",SUMIFS('연차 사용 기록'!$H$4:$H$1503,'연차 사용 기록'!$C$4:$C$1503,$A46,'연차 사용 기록'!$A$4:$A$1503,"&gt;="&amp;DATE(YEAR($B$2),MONTH($B$2)+0,1),'연차 사용 기록'!$A$4:$A$1503,"&lt;"&amp;DATE(YEAR($B$2),MONTH($B$2)+1,1)))</f>
        <v/>
      </c>
      <c r="P46" s="15">
        <f>IF(OR($A46="",$B$2=""),"",SUMIFS('연차 사용 기록'!$H$4:$H$1503,'연차 사용 기록'!$C$4:$C$1503,$A46,'연차 사용 기록'!$A$4:$A$1503,"&gt;="&amp;DATE(YEAR($B$2),MONTH($B$2)+1,1),'연차 사용 기록'!$A$4:$A$1503,"&lt;"&amp;DATE(YEAR($B$2),MONTH($B$2)+2,1)))</f>
        <v/>
      </c>
      <c r="Q46" s="15">
        <f>IF(OR($A46="",$B$2=""),"",SUMIFS('연차 사용 기록'!$H$4:$H$1503,'연차 사용 기록'!$C$4:$C$1503,$A46,'연차 사용 기록'!$A$4:$A$1503,"&gt;="&amp;DATE(YEAR($B$2),MONTH($B$2)+2,1),'연차 사용 기록'!$A$4:$A$1503,"&lt;"&amp;DATE(YEAR($B$2),MONTH($B$2)+3,1)))</f>
        <v/>
      </c>
      <c r="R46" s="15">
        <f>IF(OR($A46="",$B$2=""),"",SUMIFS('연차 사용 기록'!$H$4:$H$1503,'연차 사용 기록'!$C$4:$C$1503,$A46,'연차 사용 기록'!$A$4:$A$1503,"&gt;="&amp;DATE(YEAR($B$2),MONTH($B$2)+3,1),'연차 사용 기록'!$A$4:$A$1503,"&lt;"&amp;DATE(YEAR($B$2),MONTH($B$2)+4,1)))</f>
        <v/>
      </c>
      <c r="S46" s="15">
        <f>IF(OR($A46="",$B$2=""),"",SUMIFS('연차 사용 기록'!$H$4:$H$1503,'연차 사용 기록'!$C$4:$C$1503,$A46,'연차 사용 기록'!$A$4:$A$1503,"&gt;="&amp;DATE(YEAR($B$2),MONTH($B$2)+4,1),'연차 사용 기록'!$A$4:$A$1503,"&lt;"&amp;DATE(YEAR($B$2),MONTH($B$2)+5,1)))</f>
        <v/>
      </c>
      <c r="T46" s="15">
        <f>IF(OR($A46="",$B$2=""),"",SUMIFS('연차 사용 기록'!$H$4:$H$1503,'연차 사용 기록'!$C$4:$C$1503,$A46,'연차 사용 기록'!$A$4:$A$1503,"&gt;="&amp;DATE(YEAR($B$2),MONTH($B$2)+5,1),'연차 사용 기록'!$A$4:$A$1503,"&lt;"&amp;DATE(YEAR($B$2),MONTH($B$2)+6,1)))</f>
        <v/>
      </c>
      <c r="U46" s="15">
        <f>IF(OR($A46="",$B$2=""),"",SUMIFS('연차 사용 기록'!$H$4:$H$1503,'연차 사용 기록'!$C$4:$C$1503,$A46,'연차 사용 기록'!$A$4:$A$1503,"&gt;="&amp;DATE(YEAR($B$2),MONTH($B$2)+6,1),'연차 사용 기록'!$A$4:$A$1503,"&lt;"&amp;DATE(YEAR($B$2),MONTH($B$2)+7,1)))</f>
        <v/>
      </c>
      <c r="V46" s="15">
        <f>IF(OR($A46="",$B$2=""),"",SUMIFS('연차 사용 기록'!$H$4:$H$1503,'연차 사용 기록'!$C$4:$C$1503,$A46,'연차 사용 기록'!$A$4:$A$1503,"&gt;="&amp;DATE(YEAR($B$2),MONTH($B$2)+7,1),'연차 사용 기록'!$A$4:$A$1503,"&lt;"&amp;DATE(YEAR($B$2),MONTH($B$2)+8,1)))</f>
        <v/>
      </c>
      <c r="W46" s="15">
        <f>IF(OR($A46="",$B$2=""),"",SUMIFS('연차 사용 기록'!$H$4:$H$1503,'연차 사용 기록'!$C$4:$C$1503,$A46,'연차 사용 기록'!$A$4:$A$1503,"&gt;="&amp;DATE(YEAR($B$2),MONTH($B$2)+8,1),'연차 사용 기록'!$A$4:$A$1503,"&lt;"&amp;DATE(YEAR($B$2),MONTH($B$2)+9,1)))</f>
        <v/>
      </c>
      <c r="X46" s="15">
        <f>IF(OR($A46="",$B$2=""),"",SUMIFS('연차 사용 기록'!$H$4:$H$1503,'연차 사용 기록'!$C$4:$C$1503,$A46,'연차 사용 기록'!$A$4:$A$1503,"&gt;="&amp;DATE(YEAR($B$2),MONTH($B$2)+9,1),'연차 사용 기록'!$A$4:$A$1503,"&lt;"&amp;DATE(YEAR($B$2),MONTH($B$2)+10,1)))</f>
        <v/>
      </c>
      <c r="Y46" s="15">
        <f>IF(OR($A46="",$B$2=""),"",SUMIFS('연차 사용 기록'!$H$4:$H$1503,'연차 사용 기록'!$C$4:$C$1503,$A46,'연차 사용 기록'!$A$4:$A$1503,"&gt;="&amp;DATE(YEAR($B$2),MONTH($B$2)+10,1),'연차 사용 기록'!$A$4:$A$1503,"&lt;"&amp;DATE(YEAR($B$2),MONTH($B$2)+11,1)))</f>
        <v/>
      </c>
      <c r="Z46" s="15">
        <f>IF(OR($A46="",$B$2=""),"",SUMIFS('연차 사용 기록'!$H$4:$H$1503,'연차 사용 기록'!$C$4:$C$1503,$A46,'연차 사용 기록'!$A$4:$A$1503,"&gt;="&amp;DATE(YEAR($B$2),MONTH($B$2)+11,1),'연차 사용 기록'!$A$4:$A$1503,"&lt;"&amp;DATE(YEAR($B$2),MONTH($B$2)+12,1)))</f>
        <v/>
      </c>
    </row>
    <row r="47">
      <c r="A47" s="12" t="n"/>
      <c r="B47" s="12" t="n"/>
      <c r="C47" s="12" t="n"/>
      <c r="D47" s="7" t="n"/>
      <c r="E47" s="12" t="n"/>
      <c r="F47" s="12" t="n"/>
      <c r="G47" s="12">
        <f>IF(A47="","",SUMIFS('연차 사용 기록'!$H$4:$H$1503,'연차 사용 기록'!$C$4:$C$1503,A47,'연차 사용 기록'!$A$4:$A$1503,"&gt;="&amp;IF($B$2="",0,$B$2),'연차 사용 기록'!$A$4:$A$1503,"&lt;="&amp;IF($D$2="",2958465,$D$2)))</f>
        <v/>
      </c>
      <c r="H47" s="12">
        <f>IF(A47="","",(N(E47)+N(F47))-N(G47))</f>
        <v/>
      </c>
      <c r="I47" s="13">
        <f>IF(OR(A47="",(N(E47)+N(F47))=0),"",G47/(N(E47)+N(F47)))</f>
        <v/>
      </c>
      <c r="J47" s="7" t="n"/>
      <c r="K47" s="7" t="n"/>
      <c r="L47" s="12">
        <f>IF(OR(A47="",$D$2=""),"",IF(TODAY()&gt;$D$2,H47,""))</f>
        <v/>
      </c>
      <c r="M47" s="12" t="n"/>
      <c r="N47" s="14" t="n"/>
      <c r="O47" s="15">
        <f>IF(OR($A47="",$B$2=""),"",SUMIFS('연차 사용 기록'!$H$4:$H$1503,'연차 사용 기록'!$C$4:$C$1503,$A47,'연차 사용 기록'!$A$4:$A$1503,"&gt;="&amp;DATE(YEAR($B$2),MONTH($B$2)+0,1),'연차 사용 기록'!$A$4:$A$1503,"&lt;"&amp;DATE(YEAR($B$2),MONTH($B$2)+1,1)))</f>
        <v/>
      </c>
      <c r="P47" s="15">
        <f>IF(OR($A47="",$B$2=""),"",SUMIFS('연차 사용 기록'!$H$4:$H$1503,'연차 사용 기록'!$C$4:$C$1503,$A47,'연차 사용 기록'!$A$4:$A$1503,"&gt;="&amp;DATE(YEAR($B$2),MONTH($B$2)+1,1),'연차 사용 기록'!$A$4:$A$1503,"&lt;"&amp;DATE(YEAR($B$2),MONTH($B$2)+2,1)))</f>
        <v/>
      </c>
      <c r="Q47" s="15">
        <f>IF(OR($A47="",$B$2=""),"",SUMIFS('연차 사용 기록'!$H$4:$H$1503,'연차 사용 기록'!$C$4:$C$1503,$A47,'연차 사용 기록'!$A$4:$A$1503,"&gt;="&amp;DATE(YEAR($B$2),MONTH($B$2)+2,1),'연차 사용 기록'!$A$4:$A$1503,"&lt;"&amp;DATE(YEAR($B$2),MONTH($B$2)+3,1)))</f>
        <v/>
      </c>
      <c r="R47" s="15">
        <f>IF(OR($A47="",$B$2=""),"",SUMIFS('연차 사용 기록'!$H$4:$H$1503,'연차 사용 기록'!$C$4:$C$1503,$A47,'연차 사용 기록'!$A$4:$A$1503,"&gt;="&amp;DATE(YEAR($B$2),MONTH($B$2)+3,1),'연차 사용 기록'!$A$4:$A$1503,"&lt;"&amp;DATE(YEAR($B$2),MONTH($B$2)+4,1)))</f>
        <v/>
      </c>
      <c r="S47" s="15">
        <f>IF(OR($A47="",$B$2=""),"",SUMIFS('연차 사용 기록'!$H$4:$H$1503,'연차 사용 기록'!$C$4:$C$1503,$A47,'연차 사용 기록'!$A$4:$A$1503,"&gt;="&amp;DATE(YEAR($B$2),MONTH($B$2)+4,1),'연차 사용 기록'!$A$4:$A$1503,"&lt;"&amp;DATE(YEAR($B$2),MONTH($B$2)+5,1)))</f>
        <v/>
      </c>
      <c r="T47" s="15">
        <f>IF(OR($A47="",$B$2=""),"",SUMIFS('연차 사용 기록'!$H$4:$H$1503,'연차 사용 기록'!$C$4:$C$1503,$A47,'연차 사용 기록'!$A$4:$A$1503,"&gt;="&amp;DATE(YEAR($B$2),MONTH($B$2)+5,1),'연차 사용 기록'!$A$4:$A$1503,"&lt;"&amp;DATE(YEAR($B$2),MONTH($B$2)+6,1)))</f>
        <v/>
      </c>
      <c r="U47" s="15">
        <f>IF(OR($A47="",$B$2=""),"",SUMIFS('연차 사용 기록'!$H$4:$H$1503,'연차 사용 기록'!$C$4:$C$1503,$A47,'연차 사용 기록'!$A$4:$A$1503,"&gt;="&amp;DATE(YEAR($B$2),MONTH($B$2)+6,1),'연차 사용 기록'!$A$4:$A$1503,"&lt;"&amp;DATE(YEAR($B$2),MONTH($B$2)+7,1)))</f>
        <v/>
      </c>
      <c r="V47" s="15">
        <f>IF(OR($A47="",$B$2=""),"",SUMIFS('연차 사용 기록'!$H$4:$H$1503,'연차 사용 기록'!$C$4:$C$1503,$A47,'연차 사용 기록'!$A$4:$A$1503,"&gt;="&amp;DATE(YEAR($B$2),MONTH($B$2)+7,1),'연차 사용 기록'!$A$4:$A$1503,"&lt;"&amp;DATE(YEAR($B$2),MONTH($B$2)+8,1)))</f>
        <v/>
      </c>
      <c r="W47" s="15">
        <f>IF(OR($A47="",$B$2=""),"",SUMIFS('연차 사용 기록'!$H$4:$H$1503,'연차 사용 기록'!$C$4:$C$1503,$A47,'연차 사용 기록'!$A$4:$A$1503,"&gt;="&amp;DATE(YEAR($B$2),MONTH($B$2)+8,1),'연차 사용 기록'!$A$4:$A$1503,"&lt;"&amp;DATE(YEAR($B$2),MONTH($B$2)+9,1)))</f>
        <v/>
      </c>
      <c r="X47" s="15">
        <f>IF(OR($A47="",$B$2=""),"",SUMIFS('연차 사용 기록'!$H$4:$H$1503,'연차 사용 기록'!$C$4:$C$1503,$A47,'연차 사용 기록'!$A$4:$A$1503,"&gt;="&amp;DATE(YEAR($B$2),MONTH($B$2)+9,1),'연차 사용 기록'!$A$4:$A$1503,"&lt;"&amp;DATE(YEAR($B$2),MONTH($B$2)+10,1)))</f>
        <v/>
      </c>
      <c r="Y47" s="15">
        <f>IF(OR($A47="",$B$2=""),"",SUMIFS('연차 사용 기록'!$H$4:$H$1503,'연차 사용 기록'!$C$4:$C$1503,$A47,'연차 사용 기록'!$A$4:$A$1503,"&gt;="&amp;DATE(YEAR($B$2),MONTH($B$2)+10,1),'연차 사용 기록'!$A$4:$A$1503,"&lt;"&amp;DATE(YEAR($B$2),MONTH($B$2)+11,1)))</f>
        <v/>
      </c>
      <c r="Z47" s="15">
        <f>IF(OR($A47="",$B$2=""),"",SUMIFS('연차 사용 기록'!$H$4:$H$1503,'연차 사용 기록'!$C$4:$C$1503,$A47,'연차 사용 기록'!$A$4:$A$1503,"&gt;="&amp;DATE(YEAR($B$2),MONTH($B$2)+11,1),'연차 사용 기록'!$A$4:$A$1503,"&lt;"&amp;DATE(YEAR($B$2),MONTH($B$2)+12,1)))</f>
        <v/>
      </c>
    </row>
    <row r="48">
      <c r="A48" s="12" t="n"/>
      <c r="B48" s="12" t="n"/>
      <c r="C48" s="12" t="n"/>
      <c r="D48" s="7" t="n"/>
      <c r="E48" s="12" t="n"/>
      <c r="F48" s="12" t="n"/>
      <c r="G48" s="12">
        <f>IF(A48="","",SUMIFS('연차 사용 기록'!$H$4:$H$1503,'연차 사용 기록'!$C$4:$C$1503,A48,'연차 사용 기록'!$A$4:$A$1503,"&gt;="&amp;IF($B$2="",0,$B$2),'연차 사용 기록'!$A$4:$A$1503,"&lt;="&amp;IF($D$2="",2958465,$D$2)))</f>
        <v/>
      </c>
      <c r="H48" s="12">
        <f>IF(A48="","",(N(E48)+N(F48))-N(G48))</f>
        <v/>
      </c>
      <c r="I48" s="13">
        <f>IF(OR(A48="",(N(E48)+N(F48))=0),"",G48/(N(E48)+N(F48)))</f>
        <v/>
      </c>
      <c r="J48" s="7" t="n"/>
      <c r="K48" s="7" t="n"/>
      <c r="L48" s="12">
        <f>IF(OR(A48="",$D$2=""),"",IF(TODAY()&gt;$D$2,H48,""))</f>
        <v/>
      </c>
      <c r="M48" s="12" t="n"/>
      <c r="N48" s="14" t="n"/>
      <c r="O48" s="15">
        <f>IF(OR($A48="",$B$2=""),"",SUMIFS('연차 사용 기록'!$H$4:$H$1503,'연차 사용 기록'!$C$4:$C$1503,$A48,'연차 사용 기록'!$A$4:$A$1503,"&gt;="&amp;DATE(YEAR($B$2),MONTH($B$2)+0,1),'연차 사용 기록'!$A$4:$A$1503,"&lt;"&amp;DATE(YEAR($B$2),MONTH($B$2)+1,1)))</f>
        <v/>
      </c>
      <c r="P48" s="15">
        <f>IF(OR($A48="",$B$2=""),"",SUMIFS('연차 사용 기록'!$H$4:$H$1503,'연차 사용 기록'!$C$4:$C$1503,$A48,'연차 사용 기록'!$A$4:$A$1503,"&gt;="&amp;DATE(YEAR($B$2),MONTH($B$2)+1,1),'연차 사용 기록'!$A$4:$A$1503,"&lt;"&amp;DATE(YEAR($B$2),MONTH($B$2)+2,1)))</f>
        <v/>
      </c>
      <c r="Q48" s="15">
        <f>IF(OR($A48="",$B$2=""),"",SUMIFS('연차 사용 기록'!$H$4:$H$1503,'연차 사용 기록'!$C$4:$C$1503,$A48,'연차 사용 기록'!$A$4:$A$1503,"&gt;="&amp;DATE(YEAR($B$2),MONTH($B$2)+2,1),'연차 사용 기록'!$A$4:$A$1503,"&lt;"&amp;DATE(YEAR($B$2),MONTH($B$2)+3,1)))</f>
        <v/>
      </c>
      <c r="R48" s="15">
        <f>IF(OR($A48="",$B$2=""),"",SUMIFS('연차 사용 기록'!$H$4:$H$1503,'연차 사용 기록'!$C$4:$C$1503,$A48,'연차 사용 기록'!$A$4:$A$1503,"&gt;="&amp;DATE(YEAR($B$2),MONTH($B$2)+3,1),'연차 사용 기록'!$A$4:$A$1503,"&lt;"&amp;DATE(YEAR($B$2),MONTH($B$2)+4,1)))</f>
        <v/>
      </c>
      <c r="S48" s="15">
        <f>IF(OR($A48="",$B$2=""),"",SUMIFS('연차 사용 기록'!$H$4:$H$1503,'연차 사용 기록'!$C$4:$C$1503,$A48,'연차 사용 기록'!$A$4:$A$1503,"&gt;="&amp;DATE(YEAR($B$2),MONTH($B$2)+4,1),'연차 사용 기록'!$A$4:$A$1503,"&lt;"&amp;DATE(YEAR($B$2),MONTH($B$2)+5,1)))</f>
        <v/>
      </c>
      <c r="T48" s="15">
        <f>IF(OR($A48="",$B$2=""),"",SUMIFS('연차 사용 기록'!$H$4:$H$1503,'연차 사용 기록'!$C$4:$C$1503,$A48,'연차 사용 기록'!$A$4:$A$1503,"&gt;="&amp;DATE(YEAR($B$2),MONTH($B$2)+5,1),'연차 사용 기록'!$A$4:$A$1503,"&lt;"&amp;DATE(YEAR($B$2),MONTH($B$2)+6,1)))</f>
        <v/>
      </c>
      <c r="U48" s="15">
        <f>IF(OR($A48="",$B$2=""),"",SUMIFS('연차 사용 기록'!$H$4:$H$1503,'연차 사용 기록'!$C$4:$C$1503,$A48,'연차 사용 기록'!$A$4:$A$1503,"&gt;="&amp;DATE(YEAR($B$2),MONTH($B$2)+6,1),'연차 사용 기록'!$A$4:$A$1503,"&lt;"&amp;DATE(YEAR($B$2),MONTH($B$2)+7,1)))</f>
        <v/>
      </c>
      <c r="V48" s="15">
        <f>IF(OR($A48="",$B$2=""),"",SUMIFS('연차 사용 기록'!$H$4:$H$1503,'연차 사용 기록'!$C$4:$C$1503,$A48,'연차 사용 기록'!$A$4:$A$1503,"&gt;="&amp;DATE(YEAR($B$2),MONTH($B$2)+7,1),'연차 사용 기록'!$A$4:$A$1503,"&lt;"&amp;DATE(YEAR($B$2),MONTH($B$2)+8,1)))</f>
        <v/>
      </c>
      <c r="W48" s="15">
        <f>IF(OR($A48="",$B$2=""),"",SUMIFS('연차 사용 기록'!$H$4:$H$1503,'연차 사용 기록'!$C$4:$C$1503,$A48,'연차 사용 기록'!$A$4:$A$1503,"&gt;="&amp;DATE(YEAR($B$2),MONTH($B$2)+8,1),'연차 사용 기록'!$A$4:$A$1503,"&lt;"&amp;DATE(YEAR($B$2),MONTH($B$2)+9,1)))</f>
        <v/>
      </c>
      <c r="X48" s="15">
        <f>IF(OR($A48="",$B$2=""),"",SUMIFS('연차 사용 기록'!$H$4:$H$1503,'연차 사용 기록'!$C$4:$C$1503,$A48,'연차 사용 기록'!$A$4:$A$1503,"&gt;="&amp;DATE(YEAR($B$2),MONTH($B$2)+9,1),'연차 사용 기록'!$A$4:$A$1503,"&lt;"&amp;DATE(YEAR($B$2),MONTH($B$2)+10,1)))</f>
        <v/>
      </c>
      <c r="Y48" s="15">
        <f>IF(OR($A48="",$B$2=""),"",SUMIFS('연차 사용 기록'!$H$4:$H$1503,'연차 사용 기록'!$C$4:$C$1503,$A48,'연차 사용 기록'!$A$4:$A$1503,"&gt;="&amp;DATE(YEAR($B$2),MONTH($B$2)+10,1),'연차 사용 기록'!$A$4:$A$1503,"&lt;"&amp;DATE(YEAR($B$2),MONTH($B$2)+11,1)))</f>
        <v/>
      </c>
      <c r="Z48" s="15">
        <f>IF(OR($A48="",$B$2=""),"",SUMIFS('연차 사용 기록'!$H$4:$H$1503,'연차 사용 기록'!$C$4:$C$1503,$A48,'연차 사용 기록'!$A$4:$A$1503,"&gt;="&amp;DATE(YEAR($B$2),MONTH($B$2)+11,1),'연차 사용 기록'!$A$4:$A$1503,"&lt;"&amp;DATE(YEAR($B$2),MONTH($B$2)+12,1)))</f>
        <v/>
      </c>
    </row>
    <row r="49">
      <c r="A49" s="12" t="n"/>
      <c r="B49" s="12" t="n"/>
      <c r="C49" s="12" t="n"/>
      <c r="D49" s="7" t="n"/>
      <c r="E49" s="12" t="n"/>
      <c r="F49" s="12" t="n"/>
      <c r="G49" s="12">
        <f>IF(A49="","",SUMIFS('연차 사용 기록'!$H$4:$H$1503,'연차 사용 기록'!$C$4:$C$1503,A49,'연차 사용 기록'!$A$4:$A$1503,"&gt;="&amp;IF($B$2="",0,$B$2),'연차 사용 기록'!$A$4:$A$1503,"&lt;="&amp;IF($D$2="",2958465,$D$2)))</f>
        <v/>
      </c>
      <c r="H49" s="12">
        <f>IF(A49="","",(N(E49)+N(F49))-N(G49))</f>
        <v/>
      </c>
      <c r="I49" s="13">
        <f>IF(OR(A49="",(N(E49)+N(F49))=0),"",G49/(N(E49)+N(F49)))</f>
        <v/>
      </c>
      <c r="J49" s="7" t="n"/>
      <c r="K49" s="7" t="n"/>
      <c r="L49" s="12">
        <f>IF(OR(A49="",$D$2=""),"",IF(TODAY()&gt;$D$2,H49,""))</f>
        <v/>
      </c>
      <c r="M49" s="12" t="n"/>
      <c r="N49" s="14" t="n"/>
      <c r="O49" s="15">
        <f>IF(OR($A49="",$B$2=""),"",SUMIFS('연차 사용 기록'!$H$4:$H$1503,'연차 사용 기록'!$C$4:$C$1503,$A49,'연차 사용 기록'!$A$4:$A$1503,"&gt;="&amp;DATE(YEAR($B$2),MONTH($B$2)+0,1),'연차 사용 기록'!$A$4:$A$1503,"&lt;"&amp;DATE(YEAR($B$2),MONTH($B$2)+1,1)))</f>
        <v/>
      </c>
      <c r="P49" s="15">
        <f>IF(OR($A49="",$B$2=""),"",SUMIFS('연차 사용 기록'!$H$4:$H$1503,'연차 사용 기록'!$C$4:$C$1503,$A49,'연차 사용 기록'!$A$4:$A$1503,"&gt;="&amp;DATE(YEAR($B$2),MONTH($B$2)+1,1),'연차 사용 기록'!$A$4:$A$1503,"&lt;"&amp;DATE(YEAR($B$2),MONTH($B$2)+2,1)))</f>
        <v/>
      </c>
      <c r="Q49" s="15">
        <f>IF(OR($A49="",$B$2=""),"",SUMIFS('연차 사용 기록'!$H$4:$H$1503,'연차 사용 기록'!$C$4:$C$1503,$A49,'연차 사용 기록'!$A$4:$A$1503,"&gt;="&amp;DATE(YEAR($B$2),MONTH($B$2)+2,1),'연차 사용 기록'!$A$4:$A$1503,"&lt;"&amp;DATE(YEAR($B$2),MONTH($B$2)+3,1)))</f>
        <v/>
      </c>
      <c r="R49" s="15">
        <f>IF(OR($A49="",$B$2=""),"",SUMIFS('연차 사용 기록'!$H$4:$H$1503,'연차 사용 기록'!$C$4:$C$1503,$A49,'연차 사용 기록'!$A$4:$A$1503,"&gt;="&amp;DATE(YEAR($B$2),MONTH($B$2)+3,1),'연차 사용 기록'!$A$4:$A$1503,"&lt;"&amp;DATE(YEAR($B$2),MONTH($B$2)+4,1)))</f>
        <v/>
      </c>
      <c r="S49" s="15">
        <f>IF(OR($A49="",$B$2=""),"",SUMIFS('연차 사용 기록'!$H$4:$H$1503,'연차 사용 기록'!$C$4:$C$1503,$A49,'연차 사용 기록'!$A$4:$A$1503,"&gt;="&amp;DATE(YEAR($B$2),MONTH($B$2)+4,1),'연차 사용 기록'!$A$4:$A$1503,"&lt;"&amp;DATE(YEAR($B$2),MONTH($B$2)+5,1)))</f>
        <v/>
      </c>
      <c r="T49" s="15">
        <f>IF(OR($A49="",$B$2=""),"",SUMIFS('연차 사용 기록'!$H$4:$H$1503,'연차 사용 기록'!$C$4:$C$1503,$A49,'연차 사용 기록'!$A$4:$A$1503,"&gt;="&amp;DATE(YEAR($B$2),MONTH($B$2)+5,1),'연차 사용 기록'!$A$4:$A$1503,"&lt;"&amp;DATE(YEAR($B$2),MONTH($B$2)+6,1)))</f>
        <v/>
      </c>
      <c r="U49" s="15">
        <f>IF(OR($A49="",$B$2=""),"",SUMIFS('연차 사용 기록'!$H$4:$H$1503,'연차 사용 기록'!$C$4:$C$1503,$A49,'연차 사용 기록'!$A$4:$A$1503,"&gt;="&amp;DATE(YEAR($B$2),MONTH($B$2)+6,1),'연차 사용 기록'!$A$4:$A$1503,"&lt;"&amp;DATE(YEAR($B$2),MONTH($B$2)+7,1)))</f>
        <v/>
      </c>
      <c r="V49" s="15">
        <f>IF(OR($A49="",$B$2=""),"",SUMIFS('연차 사용 기록'!$H$4:$H$1503,'연차 사용 기록'!$C$4:$C$1503,$A49,'연차 사용 기록'!$A$4:$A$1503,"&gt;="&amp;DATE(YEAR($B$2),MONTH($B$2)+7,1),'연차 사용 기록'!$A$4:$A$1503,"&lt;"&amp;DATE(YEAR($B$2),MONTH($B$2)+8,1)))</f>
        <v/>
      </c>
      <c r="W49" s="15">
        <f>IF(OR($A49="",$B$2=""),"",SUMIFS('연차 사용 기록'!$H$4:$H$1503,'연차 사용 기록'!$C$4:$C$1503,$A49,'연차 사용 기록'!$A$4:$A$1503,"&gt;="&amp;DATE(YEAR($B$2),MONTH($B$2)+8,1),'연차 사용 기록'!$A$4:$A$1503,"&lt;"&amp;DATE(YEAR($B$2),MONTH($B$2)+9,1)))</f>
        <v/>
      </c>
      <c r="X49" s="15">
        <f>IF(OR($A49="",$B$2=""),"",SUMIFS('연차 사용 기록'!$H$4:$H$1503,'연차 사용 기록'!$C$4:$C$1503,$A49,'연차 사용 기록'!$A$4:$A$1503,"&gt;="&amp;DATE(YEAR($B$2),MONTH($B$2)+9,1),'연차 사용 기록'!$A$4:$A$1503,"&lt;"&amp;DATE(YEAR($B$2),MONTH($B$2)+10,1)))</f>
        <v/>
      </c>
      <c r="Y49" s="15">
        <f>IF(OR($A49="",$B$2=""),"",SUMIFS('연차 사용 기록'!$H$4:$H$1503,'연차 사용 기록'!$C$4:$C$1503,$A49,'연차 사용 기록'!$A$4:$A$1503,"&gt;="&amp;DATE(YEAR($B$2),MONTH($B$2)+10,1),'연차 사용 기록'!$A$4:$A$1503,"&lt;"&amp;DATE(YEAR($B$2),MONTH($B$2)+11,1)))</f>
        <v/>
      </c>
      <c r="Z49" s="15">
        <f>IF(OR($A49="",$B$2=""),"",SUMIFS('연차 사용 기록'!$H$4:$H$1503,'연차 사용 기록'!$C$4:$C$1503,$A49,'연차 사용 기록'!$A$4:$A$1503,"&gt;="&amp;DATE(YEAR($B$2),MONTH($B$2)+11,1),'연차 사용 기록'!$A$4:$A$1503,"&lt;"&amp;DATE(YEAR($B$2),MONTH($B$2)+12,1)))</f>
        <v/>
      </c>
    </row>
    <row r="50">
      <c r="A50" s="12" t="n"/>
      <c r="B50" s="12" t="n"/>
      <c r="C50" s="12" t="n"/>
      <c r="D50" s="7" t="n"/>
      <c r="E50" s="12" t="n"/>
      <c r="F50" s="12" t="n"/>
      <c r="G50" s="12">
        <f>IF(A50="","",SUMIFS('연차 사용 기록'!$H$4:$H$1503,'연차 사용 기록'!$C$4:$C$1503,A50,'연차 사용 기록'!$A$4:$A$1503,"&gt;="&amp;IF($B$2="",0,$B$2),'연차 사용 기록'!$A$4:$A$1503,"&lt;="&amp;IF($D$2="",2958465,$D$2)))</f>
        <v/>
      </c>
      <c r="H50" s="12">
        <f>IF(A50="","",(N(E50)+N(F50))-N(G50))</f>
        <v/>
      </c>
      <c r="I50" s="13">
        <f>IF(OR(A50="",(N(E50)+N(F50))=0),"",G50/(N(E50)+N(F50)))</f>
        <v/>
      </c>
      <c r="J50" s="7" t="n"/>
      <c r="K50" s="7" t="n"/>
      <c r="L50" s="12">
        <f>IF(OR(A50="",$D$2=""),"",IF(TODAY()&gt;$D$2,H50,""))</f>
        <v/>
      </c>
      <c r="M50" s="12" t="n"/>
      <c r="N50" s="14" t="n"/>
      <c r="O50" s="15">
        <f>IF(OR($A50="",$B$2=""),"",SUMIFS('연차 사용 기록'!$H$4:$H$1503,'연차 사용 기록'!$C$4:$C$1503,$A50,'연차 사용 기록'!$A$4:$A$1503,"&gt;="&amp;DATE(YEAR($B$2),MONTH($B$2)+0,1),'연차 사용 기록'!$A$4:$A$1503,"&lt;"&amp;DATE(YEAR($B$2),MONTH($B$2)+1,1)))</f>
        <v/>
      </c>
      <c r="P50" s="15">
        <f>IF(OR($A50="",$B$2=""),"",SUMIFS('연차 사용 기록'!$H$4:$H$1503,'연차 사용 기록'!$C$4:$C$1503,$A50,'연차 사용 기록'!$A$4:$A$1503,"&gt;="&amp;DATE(YEAR($B$2),MONTH($B$2)+1,1),'연차 사용 기록'!$A$4:$A$1503,"&lt;"&amp;DATE(YEAR($B$2),MONTH($B$2)+2,1)))</f>
        <v/>
      </c>
      <c r="Q50" s="15">
        <f>IF(OR($A50="",$B$2=""),"",SUMIFS('연차 사용 기록'!$H$4:$H$1503,'연차 사용 기록'!$C$4:$C$1503,$A50,'연차 사용 기록'!$A$4:$A$1503,"&gt;="&amp;DATE(YEAR($B$2),MONTH($B$2)+2,1),'연차 사용 기록'!$A$4:$A$1503,"&lt;"&amp;DATE(YEAR($B$2),MONTH($B$2)+3,1)))</f>
        <v/>
      </c>
      <c r="R50" s="15">
        <f>IF(OR($A50="",$B$2=""),"",SUMIFS('연차 사용 기록'!$H$4:$H$1503,'연차 사용 기록'!$C$4:$C$1503,$A50,'연차 사용 기록'!$A$4:$A$1503,"&gt;="&amp;DATE(YEAR($B$2),MONTH($B$2)+3,1),'연차 사용 기록'!$A$4:$A$1503,"&lt;"&amp;DATE(YEAR($B$2),MONTH($B$2)+4,1)))</f>
        <v/>
      </c>
      <c r="S50" s="15">
        <f>IF(OR($A50="",$B$2=""),"",SUMIFS('연차 사용 기록'!$H$4:$H$1503,'연차 사용 기록'!$C$4:$C$1503,$A50,'연차 사용 기록'!$A$4:$A$1503,"&gt;="&amp;DATE(YEAR($B$2),MONTH($B$2)+4,1),'연차 사용 기록'!$A$4:$A$1503,"&lt;"&amp;DATE(YEAR($B$2),MONTH($B$2)+5,1)))</f>
        <v/>
      </c>
      <c r="T50" s="15">
        <f>IF(OR($A50="",$B$2=""),"",SUMIFS('연차 사용 기록'!$H$4:$H$1503,'연차 사용 기록'!$C$4:$C$1503,$A50,'연차 사용 기록'!$A$4:$A$1503,"&gt;="&amp;DATE(YEAR($B$2),MONTH($B$2)+5,1),'연차 사용 기록'!$A$4:$A$1503,"&lt;"&amp;DATE(YEAR($B$2),MONTH($B$2)+6,1)))</f>
        <v/>
      </c>
      <c r="U50" s="15">
        <f>IF(OR($A50="",$B$2=""),"",SUMIFS('연차 사용 기록'!$H$4:$H$1503,'연차 사용 기록'!$C$4:$C$1503,$A50,'연차 사용 기록'!$A$4:$A$1503,"&gt;="&amp;DATE(YEAR($B$2),MONTH($B$2)+6,1),'연차 사용 기록'!$A$4:$A$1503,"&lt;"&amp;DATE(YEAR($B$2),MONTH($B$2)+7,1)))</f>
        <v/>
      </c>
      <c r="V50" s="15">
        <f>IF(OR($A50="",$B$2=""),"",SUMIFS('연차 사용 기록'!$H$4:$H$1503,'연차 사용 기록'!$C$4:$C$1503,$A50,'연차 사용 기록'!$A$4:$A$1503,"&gt;="&amp;DATE(YEAR($B$2),MONTH($B$2)+7,1),'연차 사용 기록'!$A$4:$A$1503,"&lt;"&amp;DATE(YEAR($B$2),MONTH($B$2)+8,1)))</f>
        <v/>
      </c>
      <c r="W50" s="15">
        <f>IF(OR($A50="",$B$2=""),"",SUMIFS('연차 사용 기록'!$H$4:$H$1503,'연차 사용 기록'!$C$4:$C$1503,$A50,'연차 사용 기록'!$A$4:$A$1503,"&gt;="&amp;DATE(YEAR($B$2),MONTH($B$2)+8,1),'연차 사용 기록'!$A$4:$A$1503,"&lt;"&amp;DATE(YEAR($B$2),MONTH($B$2)+9,1)))</f>
        <v/>
      </c>
      <c r="X50" s="15">
        <f>IF(OR($A50="",$B$2=""),"",SUMIFS('연차 사용 기록'!$H$4:$H$1503,'연차 사용 기록'!$C$4:$C$1503,$A50,'연차 사용 기록'!$A$4:$A$1503,"&gt;="&amp;DATE(YEAR($B$2),MONTH($B$2)+9,1),'연차 사용 기록'!$A$4:$A$1503,"&lt;"&amp;DATE(YEAR($B$2),MONTH($B$2)+10,1)))</f>
        <v/>
      </c>
      <c r="Y50" s="15">
        <f>IF(OR($A50="",$B$2=""),"",SUMIFS('연차 사용 기록'!$H$4:$H$1503,'연차 사용 기록'!$C$4:$C$1503,$A50,'연차 사용 기록'!$A$4:$A$1503,"&gt;="&amp;DATE(YEAR($B$2),MONTH($B$2)+10,1),'연차 사용 기록'!$A$4:$A$1503,"&lt;"&amp;DATE(YEAR($B$2),MONTH($B$2)+11,1)))</f>
        <v/>
      </c>
      <c r="Z50" s="15">
        <f>IF(OR($A50="",$B$2=""),"",SUMIFS('연차 사용 기록'!$H$4:$H$1503,'연차 사용 기록'!$C$4:$C$1503,$A50,'연차 사용 기록'!$A$4:$A$1503,"&gt;="&amp;DATE(YEAR($B$2),MONTH($B$2)+11,1),'연차 사용 기록'!$A$4:$A$1503,"&lt;"&amp;DATE(YEAR($B$2),MONTH($B$2)+12,1)))</f>
        <v/>
      </c>
    </row>
    <row r="51">
      <c r="A51" s="12" t="n"/>
      <c r="B51" s="12" t="n"/>
      <c r="C51" s="12" t="n"/>
      <c r="D51" s="7" t="n"/>
      <c r="E51" s="12" t="n"/>
      <c r="F51" s="12" t="n"/>
      <c r="G51" s="12">
        <f>IF(A51="","",SUMIFS('연차 사용 기록'!$H$4:$H$1503,'연차 사용 기록'!$C$4:$C$1503,A51,'연차 사용 기록'!$A$4:$A$1503,"&gt;="&amp;IF($B$2="",0,$B$2),'연차 사용 기록'!$A$4:$A$1503,"&lt;="&amp;IF($D$2="",2958465,$D$2)))</f>
        <v/>
      </c>
      <c r="H51" s="12">
        <f>IF(A51="","",(N(E51)+N(F51))-N(G51))</f>
        <v/>
      </c>
      <c r="I51" s="13">
        <f>IF(OR(A51="",(N(E51)+N(F51))=0),"",G51/(N(E51)+N(F51)))</f>
        <v/>
      </c>
      <c r="J51" s="7" t="n"/>
      <c r="K51" s="7" t="n"/>
      <c r="L51" s="12">
        <f>IF(OR(A51="",$D$2=""),"",IF(TODAY()&gt;$D$2,H51,""))</f>
        <v/>
      </c>
      <c r="M51" s="12" t="n"/>
      <c r="N51" s="14" t="n"/>
      <c r="O51" s="15">
        <f>IF(OR($A51="",$B$2=""),"",SUMIFS('연차 사용 기록'!$H$4:$H$1503,'연차 사용 기록'!$C$4:$C$1503,$A51,'연차 사용 기록'!$A$4:$A$1503,"&gt;="&amp;DATE(YEAR($B$2),MONTH($B$2)+0,1),'연차 사용 기록'!$A$4:$A$1503,"&lt;"&amp;DATE(YEAR($B$2),MONTH($B$2)+1,1)))</f>
        <v/>
      </c>
      <c r="P51" s="15">
        <f>IF(OR($A51="",$B$2=""),"",SUMIFS('연차 사용 기록'!$H$4:$H$1503,'연차 사용 기록'!$C$4:$C$1503,$A51,'연차 사용 기록'!$A$4:$A$1503,"&gt;="&amp;DATE(YEAR($B$2),MONTH($B$2)+1,1),'연차 사용 기록'!$A$4:$A$1503,"&lt;"&amp;DATE(YEAR($B$2),MONTH($B$2)+2,1)))</f>
        <v/>
      </c>
      <c r="Q51" s="15">
        <f>IF(OR($A51="",$B$2=""),"",SUMIFS('연차 사용 기록'!$H$4:$H$1503,'연차 사용 기록'!$C$4:$C$1503,$A51,'연차 사용 기록'!$A$4:$A$1503,"&gt;="&amp;DATE(YEAR($B$2),MONTH($B$2)+2,1),'연차 사용 기록'!$A$4:$A$1503,"&lt;"&amp;DATE(YEAR($B$2),MONTH($B$2)+3,1)))</f>
        <v/>
      </c>
      <c r="R51" s="15">
        <f>IF(OR($A51="",$B$2=""),"",SUMIFS('연차 사용 기록'!$H$4:$H$1503,'연차 사용 기록'!$C$4:$C$1503,$A51,'연차 사용 기록'!$A$4:$A$1503,"&gt;="&amp;DATE(YEAR($B$2),MONTH($B$2)+3,1),'연차 사용 기록'!$A$4:$A$1503,"&lt;"&amp;DATE(YEAR($B$2),MONTH($B$2)+4,1)))</f>
        <v/>
      </c>
      <c r="S51" s="15">
        <f>IF(OR($A51="",$B$2=""),"",SUMIFS('연차 사용 기록'!$H$4:$H$1503,'연차 사용 기록'!$C$4:$C$1503,$A51,'연차 사용 기록'!$A$4:$A$1503,"&gt;="&amp;DATE(YEAR($B$2),MONTH($B$2)+4,1),'연차 사용 기록'!$A$4:$A$1503,"&lt;"&amp;DATE(YEAR($B$2),MONTH($B$2)+5,1)))</f>
        <v/>
      </c>
      <c r="T51" s="15">
        <f>IF(OR($A51="",$B$2=""),"",SUMIFS('연차 사용 기록'!$H$4:$H$1503,'연차 사용 기록'!$C$4:$C$1503,$A51,'연차 사용 기록'!$A$4:$A$1503,"&gt;="&amp;DATE(YEAR($B$2),MONTH($B$2)+5,1),'연차 사용 기록'!$A$4:$A$1503,"&lt;"&amp;DATE(YEAR($B$2),MONTH($B$2)+6,1)))</f>
        <v/>
      </c>
      <c r="U51" s="15">
        <f>IF(OR($A51="",$B$2=""),"",SUMIFS('연차 사용 기록'!$H$4:$H$1503,'연차 사용 기록'!$C$4:$C$1503,$A51,'연차 사용 기록'!$A$4:$A$1503,"&gt;="&amp;DATE(YEAR($B$2),MONTH($B$2)+6,1),'연차 사용 기록'!$A$4:$A$1503,"&lt;"&amp;DATE(YEAR($B$2),MONTH($B$2)+7,1)))</f>
        <v/>
      </c>
      <c r="V51" s="15">
        <f>IF(OR($A51="",$B$2=""),"",SUMIFS('연차 사용 기록'!$H$4:$H$1503,'연차 사용 기록'!$C$4:$C$1503,$A51,'연차 사용 기록'!$A$4:$A$1503,"&gt;="&amp;DATE(YEAR($B$2),MONTH($B$2)+7,1),'연차 사용 기록'!$A$4:$A$1503,"&lt;"&amp;DATE(YEAR($B$2),MONTH($B$2)+8,1)))</f>
        <v/>
      </c>
      <c r="W51" s="15">
        <f>IF(OR($A51="",$B$2=""),"",SUMIFS('연차 사용 기록'!$H$4:$H$1503,'연차 사용 기록'!$C$4:$C$1503,$A51,'연차 사용 기록'!$A$4:$A$1503,"&gt;="&amp;DATE(YEAR($B$2),MONTH($B$2)+8,1),'연차 사용 기록'!$A$4:$A$1503,"&lt;"&amp;DATE(YEAR($B$2),MONTH($B$2)+9,1)))</f>
        <v/>
      </c>
      <c r="X51" s="15">
        <f>IF(OR($A51="",$B$2=""),"",SUMIFS('연차 사용 기록'!$H$4:$H$1503,'연차 사용 기록'!$C$4:$C$1503,$A51,'연차 사용 기록'!$A$4:$A$1503,"&gt;="&amp;DATE(YEAR($B$2),MONTH($B$2)+9,1),'연차 사용 기록'!$A$4:$A$1503,"&lt;"&amp;DATE(YEAR($B$2),MONTH($B$2)+10,1)))</f>
        <v/>
      </c>
      <c r="Y51" s="15">
        <f>IF(OR($A51="",$B$2=""),"",SUMIFS('연차 사용 기록'!$H$4:$H$1503,'연차 사용 기록'!$C$4:$C$1503,$A51,'연차 사용 기록'!$A$4:$A$1503,"&gt;="&amp;DATE(YEAR($B$2),MONTH($B$2)+10,1),'연차 사용 기록'!$A$4:$A$1503,"&lt;"&amp;DATE(YEAR($B$2),MONTH($B$2)+11,1)))</f>
        <v/>
      </c>
      <c r="Z51" s="15">
        <f>IF(OR($A51="",$B$2=""),"",SUMIFS('연차 사용 기록'!$H$4:$H$1503,'연차 사용 기록'!$C$4:$C$1503,$A51,'연차 사용 기록'!$A$4:$A$1503,"&gt;="&amp;DATE(YEAR($B$2),MONTH($B$2)+11,1),'연차 사용 기록'!$A$4:$A$1503,"&lt;"&amp;DATE(YEAR($B$2),MONTH($B$2)+12,1)))</f>
        <v/>
      </c>
    </row>
    <row r="52">
      <c r="A52" s="12" t="n"/>
      <c r="B52" s="12" t="n"/>
      <c r="C52" s="12" t="n"/>
      <c r="D52" s="7" t="n"/>
      <c r="E52" s="12" t="n"/>
      <c r="F52" s="12" t="n"/>
      <c r="G52" s="12">
        <f>IF(A52="","",SUMIFS('연차 사용 기록'!$H$4:$H$1503,'연차 사용 기록'!$C$4:$C$1503,A52,'연차 사용 기록'!$A$4:$A$1503,"&gt;="&amp;IF($B$2="",0,$B$2),'연차 사용 기록'!$A$4:$A$1503,"&lt;="&amp;IF($D$2="",2958465,$D$2)))</f>
        <v/>
      </c>
      <c r="H52" s="12">
        <f>IF(A52="","",(N(E52)+N(F52))-N(G52))</f>
        <v/>
      </c>
      <c r="I52" s="13">
        <f>IF(OR(A52="",(N(E52)+N(F52))=0),"",G52/(N(E52)+N(F52)))</f>
        <v/>
      </c>
      <c r="J52" s="7" t="n"/>
      <c r="K52" s="7" t="n"/>
      <c r="L52" s="12">
        <f>IF(OR(A52="",$D$2=""),"",IF(TODAY()&gt;$D$2,H52,""))</f>
        <v/>
      </c>
      <c r="M52" s="12" t="n"/>
      <c r="N52" s="14" t="n"/>
      <c r="O52" s="15">
        <f>IF(OR($A52="",$B$2=""),"",SUMIFS('연차 사용 기록'!$H$4:$H$1503,'연차 사용 기록'!$C$4:$C$1503,$A52,'연차 사용 기록'!$A$4:$A$1503,"&gt;="&amp;DATE(YEAR($B$2),MONTH($B$2)+0,1),'연차 사용 기록'!$A$4:$A$1503,"&lt;"&amp;DATE(YEAR($B$2),MONTH($B$2)+1,1)))</f>
        <v/>
      </c>
      <c r="P52" s="15">
        <f>IF(OR($A52="",$B$2=""),"",SUMIFS('연차 사용 기록'!$H$4:$H$1503,'연차 사용 기록'!$C$4:$C$1503,$A52,'연차 사용 기록'!$A$4:$A$1503,"&gt;="&amp;DATE(YEAR($B$2),MONTH($B$2)+1,1),'연차 사용 기록'!$A$4:$A$1503,"&lt;"&amp;DATE(YEAR($B$2),MONTH($B$2)+2,1)))</f>
        <v/>
      </c>
      <c r="Q52" s="15">
        <f>IF(OR($A52="",$B$2=""),"",SUMIFS('연차 사용 기록'!$H$4:$H$1503,'연차 사용 기록'!$C$4:$C$1503,$A52,'연차 사용 기록'!$A$4:$A$1503,"&gt;="&amp;DATE(YEAR($B$2),MONTH($B$2)+2,1),'연차 사용 기록'!$A$4:$A$1503,"&lt;"&amp;DATE(YEAR($B$2),MONTH($B$2)+3,1)))</f>
        <v/>
      </c>
      <c r="R52" s="15">
        <f>IF(OR($A52="",$B$2=""),"",SUMIFS('연차 사용 기록'!$H$4:$H$1503,'연차 사용 기록'!$C$4:$C$1503,$A52,'연차 사용 기록'!$A$4:$A$1503,"&gt;="&amp;DATE(YEAR($B$2),MONTH($B$2)+3,1),'연차 사용 기록'!$A$4:$A$1503,"&lt;"&amp;DATE(YEAR($B$2),MONTH($B$2)+4,1)))</f>
        <v/>
      </c>
      <c r="S52" s="15">
        <f>IF(OR($A52="",$B$2=""),"",SUMIFS('연차 사용 기록'!$H$4:$H$1503,'연차 사용 기록'!$C$4:$C$1503,$A52,'연차 사용 기록'!$A$4:$A$1503,"&gt;="&amp;DATE(YEAR($B$2),MONTH($B$2)+4,1),'연차 사용 기록'!$A$4:$A$1503,"&lt;"&amp;DATE(YEAR($B$2),MONTH($B$2)+5,1)))</f>
        <v/>
      </c>
      <c r="T52" s="15">
        <f>IF(OR($A52="",$B$2=""),"",SUMIFS('연차 사용 기록'!$H$4:$H$1503,'연차 사용 기록'!$C$4:$C$1503,$A52,'연차 사용 기록'!$A$4:$A$1503,"&gt;="&amp;DATE(YEAR($B$2),MONTH($B$2)+5,1),'연차 사용 기록'!$A$4:$A$1503,"&lt;"&amp;DATE(YEAR($B$2),MONTH($B$2)+6,1)))</f>
        <v/>
      </c>
      <c r="U52" s="15">
        <f>IF(OR($A52="",$B$2=""),"",SUMIFS('연차 사용 기록'!$H$4:$H$1503,'연차 사용 기록'!$C$4:$C$1503,$A52,'연차 사용 기록'!$A$4:$A$1503,"&gt;="&amp;DATE(YEAR($B$2),MONTH($B$2)+6,1),'연차 사용 기록'!$A$4:$A$1503,"&lt;"&amp;DATE(YEAR($B$2),MONTH($B$2)+7,1)))</f>
        <v/>
      </c>
      <c r="V52" s="15">
        <f>IF(OR($A52="",$B$2=""),"",SUMIFS('연차 사용 기록'!$H$4:$H$1503,'연차 사용 기록'!$C$4:$C$1503,$A52,'연차 사용 기록'!$A$4:$A$1503,"&gt;="&amp;DATE(YEAR($B$2),MONTH($B$2)+7,1),'연차 사용 기록'!$A$4:$A$1503,"&lt;"&amp;DATE(YEAR($B$2),MONTH($B$2)+8,1)))</f>
        <v/>
      </c>
      <c r="W52" s="15">
        <f>IF(OR($A52="",$B$2=""),"",SUMIFS('연차 사용 기록'!$H$4:$H$1503,'연차 사용 기록'!$C$4:$C$1503,$A52,'연차 사용 기록'!$A$4:$A$1503,"&gt;="&amp;DATE(YEAR($B$2),MONTH($B$2)+8,1),'연차 사용 기록'!$A$4:$A$1503,"&lt;"&amp;DATE(YEAR($B$2),MONTH($B$2)+9,1)))</f>
        <v/>
      </c>
      <c r="X52" s="15">
        <f>IF(OR($A52="",$B$2=""),"",SUMIFS('연차 사용 기록'!$H$4:$H$1503,'연차 사용 기록'!$C$4:$C$1503,$A52,'연차 사용 기록'!$A$4:$A$1503,"&gt;="&amp;DATE(YEAR($B$2),MONTH($B$2)+9,1),'연차 사용 기록'!$A$4:$A$1503,"&lt;"&amp;DATE(YEAR($B$2),MONTH($B$2)+10,1)))</f>
        <v/>
      </c>
      <c r="Y52" s="15">
        <f>IF(OR($A52="",$B$2=""),"",SUMIFS('연차 사용 기록'!$H$4:$H$1503,'연차 사용 기록'!$C$4:$C$1503,$A52,'연차 사용 기록'!$A$4:$A$1503,"&gt;="&amp;DATE(YEAR($B$2),MONTH($B$2)+10,1),'연차 사용 기록'!$A$4:$A$1503,"&lt;"&amp;DATE(YEAR($B$2),MONTH($B$2)+11,1)))</f>
        <v/>
      </c>
      <c r="Z52" s="15">
        <f>IF(OR($A52="",$B$2=""),"",SUMIFS('연차 사용 기록'!$H$4:$H$1503,'연차 사용 기록'!$C$4:$C$1503,$A52,'연차 사용 기록'!$A$4:$A$1503,"&gt;="&amp;DATE(YEAR($B$2),MONTH($B$2)+11,1),'연차 사용 기록'!$A$4:$A$1503,"&lt;"&amp;DATE(YEAR($B$2),MONTH($B$2)+12,1)))</f>
        <v/>
      </c>
    </row>
    <row r="53">
      <c r="A53" s="12" t="n"/>
      <c r="B53" s="12" t="n"/>
      <c r="C53" s="12" t="n"/>
      <c r="D53" s="7" t="n"/>
      <c r="E53" s="12" t="n"/>
      <c r="F53" s="12" t="n"/>
      <c r="G53" s="12">
        <f>IF(A53="","",SUMIFS('연차 사용 기록'!$H$4:$H$1503,'연차 사용 기록'!$C$4:$C$1503,A53,'연차 사용 기록'!$A$4:$A$1503,"&gt;="&amp;IF($B$2="",0,$B$2),'연차 사용 기록'!$A$4:$A$1503,"&lt;="&amp;IF($D$2="",2958465,$D$2)))</f>
        <v/>
      </c>
      <c r="H53" s="12">
        <f>IF(A53="","",(N(E53)+N(F53))-N(G53))</f>
        <v/>
      </c>
      <c r="I53" s="13">
        <f>IF(OR(A53="",(N(E53)+N(F53))=0),"",G53/(N(E53)+N(F53)))</f>
        <v/>
      </c>
      <c r="J53" s="7" t="n"/>
      <c r="K53" s="7" t="n"/>
      <c r="L53" s="12">
        <f>IF(OR(A53="",$D$2=""),"",IF(TODAY()&gt;$D$2,H53,""))</f>
        <v/>
      </c>
      <c r="M53" s="12" t="n"/>
      <c r="N53" s="14" t="n"/>
      <c r="O53" s="15">
        <f>IF(OR($A53="",$B$2=""),"",SUMIFS('연차 사용 기록'!$H$4:$H$1503,'연차 사용 기록'!$C$4:$C$1503,$A53,'연차 사용 기록'!$A$4:$A$1503,"&gt;="&amp;DATE(YEAR($B$2),MONTH($B$2)+0,1),'연차 사용 기록'!$A$4:$A$1503,"&lt;"&amp;DATE(YEAR($B$2),MONTH($B$2)+1,1)))</f>
        <v/>
      </c>
      <c r="P53" s="15">
        <f>IF(OR($A53="",$B$2=""),"",SUMIFS('연차 사용 기록'!$H$4:$H$1503,'연차 사용 기록'!$C$4:$C$1503,$A53,'연차 사용 기록'!$A$4:$A$1503,"&gt;="&amp;DATE(YEAR($B$2),MONTH($B$2)+1,1),'연차 사용 기록'!$A$4:$A$1503,"&lt;"&amp;DATE(YEAR($B$2),MONTH($B$2)+2,1)))</f>
        <v/>
      </c>
      <c r="Q53" s="15">
        <f>IF(OR($A53="",$B$2=""),"",SUMIFS('연차 사용 기록'!$H$4:$H$1503,'연차 사용 기록'!$C$4:$C$1503,$A53,'연차 사용 기록'!$A$4:$A$1503,"&gt;="&amp;DATE(YEAR($B$2),MONTH($B$2)+2,1),'연차 사용 기록'!$A$4:$A$1503,"&lt;"&amp;DATE(YEAR($B$2),MONTH($B$2)+3,1)))</f>
        <v/>
      </c>
      <c r="R53" s="15">
        <f>IF(OR($A53="",$B$2=""),"",SUMIFS('연차 사용 기록'!$H$4:$H$1503,'연차 사용 기록'!$C$4:$C$1503,$A53,'연차 사용 기록'!$A$4:$A$1503,"&gt;="&amp;DATE(YEAR($B$2),MONTH($B$2)+3,1),'연차 사용 기록'!$A$4:$A$1503,"&lt;"&amp;DATE(YEAR($B$2),MONTH($B$2)+4,1)))</f>
        <v/>
      </c>
      <c r="S53" s="15">
        <f>IF(OR($A53="",$B$2=""),"",SUMIFS('연차 사용 기록'!$H$4:$H$1503,'연차 사용 기록'!$C$4:$C$1503,$A53,'연차 사용 기록'!$A$4:$A$1503,"&gt;="&amp;DATE(YEAR($B$2),MONTH($B$2)+4,1),'연차 사용 기록'!$A$4:$A$1503,"&lt;"&amp;DATE(YEAR($B$2),MONTH($B$2)+5,1)))</f>
        <v/>
      </c>
      <c r="T53" s="15">
        <f>IF(OR($A53="",$B$2=""),"",SUMIFS('연차 사용 기록'!$H$4:$H$1503,'연차 사용 기록'!$C$4:$C$1503,$A53,'연차 사용 기록'!$A$4:$A$1503,"&gt;="&amp;DATE(YEAR($B$2),MONTH($B$2)+5,1),'연차 사용 기록'!$A$4:$A$1503,"&lt;"&amp;DATE(YEAR($B$2),MONTH($B$2)+6,1)))</f>
        <v/>
      </c>
      <c r="U53" s="15">
        <f>IF(OR($A53="",$B$2=""),"",SUMIFS('연차 사용 기록'!$H$4:$H$1503,'연차 사용 기록'!$C$4:$C$1503,$A53,'연차 사용 기록'!$A$4:$A$1503,"&gt;="&amp;DATE(YEAR($B$2),MONTH($B$2)+6,1),'연차 사용 기록'!$A$4:$A$1503,"&lt;"&amp;DATE(YEAR($B$2),MONTH($B$2)+7,1)))</f>
        <v/>
      </c>
      <c r="V53" s="15">
        <f>IF(OR($A53="",$B$2=""),"",SUMIFS('연차 사용 기록'!$H$4:$H$1503,'연차 사용 기록'!$C$4:$C$1503,$A53,'연차 사용 기록'!$A$4:$A$1503,"&gt;="&amp;DATE(YEAR($B$2),MONTH($B$2)+7,1),'연차 사용 기록'!$A$4:$A$1503,"&lt;"&amp;DATE(YEAR($B$2),MONTH($B$2)+8,1)))</f>
        <v/>
      </c>
      <c r="W53" s="15">
        <f>IF(OR($A53="",$B$2=""),"",SUMIFS('연차 사용 기록'!$H$4:$H$1503,'연차 사용 기록'!$C$4:$C$1503,$A53,'연차 사용 기록'!$A$4:$A$1503,"&gt;="&amp;DATE(YEAR($B$2),MONTH($B$2)+8,1),'연차 사용 기록'!$A$4:$A$1503,"&lt;"&amp;DATE(YEAR($B$2),MONTH($B$2)+9,1)))</f>
        <v/>
      </c>
      <c r="X53" s="15">
        <f>IF(OR($A53="",$B$2=""),"",SUMIFS('연차 사용 기록'!$H$4:$H$1503,'연차 사용 기록'!$C$4:$C$1503,$A53,'연차 사용 기록'!$A$4:$A$1503,"&gt;="&amp;DATE(YEAR($B$2),MONTH($B$2)+9,1),'연차 사용 기록'!$A$4:$A$1503,"&lt;"&amp;DATE(YEAR($B$2),MONTH($B$2)+10,1)))</f>
        <v/>
      </c>
      <c r="Y53" s="15">
        <f>IF(OR($A53="",$B$2=""),"",SUMIFS('연차 사용 기록'!$H$4:$H$1503,'연차 사용 기록'!$C$4:$C$1503,$A53,'연차 사용 기록'!$A$4:$A$1503,"&gt;="&amp;DATE(YEAR($B$2),MONTH($B$2)+10,1),'연차 사용 기록'!$A$4:$A$1503,"&lt;"&amp;DATE(YEAR($B$2),MONTH($B$2)+11,1)))</f>
        <v/>
      </c>
      <c r="Z53" s="15">
        <f>IF(OR($A53="",$B$2=""),"",SUMIFS('연차 사용 기록'!$H$4:$H$1503,'연차 사용 기록'!$C$4:$C$1503,$A53,'연차 사용 기록'!$A$4:$A$1503,"&gt;="&amp;DATE(YEAR($B$2),MONTH($B$2)+11,1),'연차 사용 기록'!$A$4:$A$1503,"&lt;"&amp;DATE(YEAR($B$2),MONTH($B$2)+12,1)))</f>
        <v/>
      </c>
    </row>
    <row r="54">
      <c r="A54" s="12" t="n"/>
      <c r="B54" s="12" t="n"/>
      <c r="C54" s="12" t="n"/>
      <c r="D54" s="7" t="n"/>
      <c r="E54" s="12" t="n"/>
      <c r="F54" s="12" t="n"/>
      <c r="G54" s="12">
        <f>IF(A54="","",SUMIFS('연차 사용 기록'!$H$4:$H$1503,'연차 사용 기록'!$C$4:$C$1503,A54,'연차 사용 기록'!$A$4:$A$1503,"&gt;="&amp;IF($B$2="",0,$B$2),'연차 사용 기록'!$A$4:$A$1503,"&lt;="&amp;IF($D$2="",2958465,$D$2)))</f>
        <v/>
      </c>
      <c r="H54" s="12">
        <f>IF(A54="","",(N(E54)+N(F54))-N(G54))</f>
        <v/>
      </c>
      <c r="I54" s="13">
        <f>IF(OR(A54="",(N(E54)+N(F54))=0),"",G54/(N(E54)+N(F54)))</f>
        <v/>
      </c>
      <c r="J54" s="7" t="n"/>
      <c r="K54" s="7" t="n"/>
      <c r="L54" s="12">
        <f>IF(OR(A54="",$D$2=""),"",IF(TODAY()&gt;$D$2,H54,""))</f>
        <v/>
      </c>
      <c r="M54" s="12" t="n"/>
      <c r="N54" s="14" t="n"/>
      <c r="O54" s="15">
        <f>IF(OR($A54="",$B$2=""),"",SUMIFS('연차 사용 기록'!$H$4:$H$1503,'연차 사용 기록'!$C$4:$C$1503,$A54,'연차 사용 기록'!$A$4:$A$1503,"&gt;="&amp;DATE(YEAR($B$2),MONTH($B$2)+0,1),'연차 사용 기록'!$A$4:$A$1503,"&lt;"&amp;DATE(YEAR($B$2),MONTH($B$2)+1,1)))</f>
        <v/>
      </c>
      <c r="P54" s="15">
        <f>IF(OR($A54="",$B$2=""),"",SUMIFS('연차 사용 기록'!$H$4:$H$1503,'연차 사용 기록'!$C$4:$C$1503,$A54,'연차 사용 기록'!$A$4:$A$1503,"&gt;="&amp;DATE(YEAR($B$2),MONTH($B$2)+1,1),'연차 사용 기록'!$A$4:$A$1503,"&lt;"&amp;DATE(YEAR($B$2),MONTH($B$2)+2,1)))</f>
        <v/>
      </c>
      <c r="Q54" s="15">
        <f>IF(OR($A54="",$B$2=""),"",SUMIFS('연차 사용 기록'!$H$4:$H$1503,'연차 사용 기록'!$C$4:$C$1503,$A54,'연차 사용 기록'!$A$4:$A$1503,"&gt;="&amp;DATE(YEAR($B$2),MONTH($B$2)+2,1),'연차 사용 기록'!$A$4:$A$1503,"&lt;"&amp;DATE(YEAR($B$2),MONTH($B$2)+3,1)))</f>
        <v/>
      </c>
      <c r="R54" s="15">
        <f>IF(OR($A54="",$B$2=""),"",SUMIFS('연차 사용 기록'!$H$4:$H$1503,'연차 사용 기록'!$C$4:$C$1503,$A54,'연차 사용 기록'!$A$4:$A$1503,"&gt;="&amp;DATE(YEAR($B$2),MONTH($B$2)+3,1),'연차 사용 기록'!$A$4:$A$1503,"&lt;"&amp;DATE(YEAR($B$2),MONTH($B$2)+4,1)))</f>
        <v/>
      </c>
      <c r="S54" s="15">
        <f>IF(OR($A54="",$B$2=""),"",SUMIFS('연차 사용 기록'!$H$4:$H$1503,'연차 사용 기록'!$C$4:$C$1503,$A54,'연차 사용 기록'!$A$4:$A$1503,"&gt;="&amp;DATE(YEAR($B$2),MONTH($B$2)+4,1),'연차 사용 기록'!$A$4:$A$1503,"&lt;"&amp;DATE(YEAR($B$2),MONTH($B$2)+5,1)))</f>
        <v/>
      </c>
      <c r="T54" s="15">
        <f>IF(OR($A54="",$B$2=""),"",SUMIFS('연차 사용 기록'!$H$4:$H$1503,'연차 사용 기록'!$C$4:$C$1503,$A54,'연차 사용 기록'!$A$4:$A$1503,"&gt;="&amp;DATE(YEAR($B$2),MONTH($B$2)+5,1),'연차 사용 기록'!$A$4:$A$1503,"&lt;"&amp;DATE(YEAR($B$2),MONTH($B$2)+6,1)))</f>
        <v/>
      </c>
      <c r="U54" s="15">
        <f>IF(OR($A54="",$B$2=""),"",SUMIFS('연차 사용 기록'!$H$4:$H$1503,'연차 사용 기록'!$C$4:$C$1503,$A54,'연차 사용 기록'!$A$4:$A$1503,"&gt;="&amp;DATE(YEAR($B$2),MONTH($B$2)+6,1),'연차 사용 기록'!$A$4:$A$1503,"&lt;"&amp;DATE(YEAR($B$2),MONTH($B$2)+7,1)))</f>
        <v/>
      </c>
      <c r="V54" s="15">
        <f>IF(OR($A54="",$B$2=""),"",SUMIFS('연차 사용 기록'!$H$4:$H$1503,'연차 사용 기록'!$C$4:$C$1503,$A54,'연차 사용 기록'!$A$4:$A$1503,"&gt;="&amp;DATE(YEAR($B$2),MONTH($B$2)+7,1),'연차 사용 기록'!$A$4:$A$1503,"&lt;"&amp;DATE(YEAR($B$2),MONTH($B$2)+8,1)))</f>
        <v/>
      </c>
      <c r="W54" s="15">
        <f>IF(OR($A54="",$B$2=""),"",SUMIFS('연차 사용 기록'!$H$4:$H$1503,'연차 사용 기록'!$C$4:$C$1503,$A54,'연차 사용 기록'!$A$4:$A$1503,"&gt;="&amp;DATE(YEAR($B$2),MONTH($B$2)+8,1),'연차 사용 기록'!$A$4:$A$1503,"&lt;"&amp;DATE(YEAR($B$2),MONTH($B$2)+9,1)))</f>
        <v/>
      </c>
      <c r="X54" s="15">
        <f>IF(OR($A54="",$B$2=""),"",SUMIFS('연차 사용 기록'!$H$4:$H$1503,'연차 사용 기록'!$C$4:$C$1503,$A54,'연차 사용 기록'!$A$4:$A$1503,"&gt;="&amp;DATE(YEAR($B$2),MONTH($B$2)+9,1),'연차 사용 기록'!$A$4:$A$1503,"&lt;"&amp;DATE(YEAR($B$2),MONTH($B$2)+10,1)))</f>
        <v/>
      </c>
      <c r="Y54" s="15">
        <f>IF(OR($A54="",$B$2=""),"",SUMIFS('연차 사용 기록'!$H$4:$H$1503,'연차 사용 기록'!$C$4:$C$1503,$A54,'연차 사용 기록'!$A$4:$A$1503,"&gt;="&amp;DATE(YEAR($B$2),MONTH($B$2)+10,1),'연차 사용 기록'!$A$4:$A$1503,"&lt;"&amp;DATE(YEAR($B$2),MONTH($B$2)+11,1)))</f>
        <v/>
      </c>
      <c r="Z54" s="15">
        <f>IF(OR($A54="",$B$2=""),"",SUMIFS('연차 사용 기록'!$H$4:$H$1503,'연차 사용 기록'!$C$4:$C$1503,$A54,'연차 사용 기록'!$A$4:$A$1503,"&gt;="&amp;DATE(YEAR($B$2),MONTH($B$2)+11,1),'연차 사용 기록'!$A$4:$A$1503,"&lt;"&amp;DATE(YEAR($B$2),MONTH($B$2)+12,1)))</f>
        <v/>
      </c>
    </row>
    <row r="55">
      <c r="A55" s="12" t="n"/>
      <c r="B55" s="12" t="n"/>
      <c r="C55" s="12" t="n"/>
      <c r="D55" s="7" t="n"/>
      <c r="E55" s="12" t="n"/>
      <c r="F55" s="12" t="n"/>
      <c r="G55" s="12">
        <f>IF(A55="","",SUMIFS('연차 사용 기록'!$H$4:$H$1503,'연차 사용 기록'!$C$4:$C$1503,A55,'연차 사용 기록'!$A$4:$A$1503,"&gt;="&amp;IF($B$2="",0,$B$2),'연차 사용 기록'!$A$4:$A$1503,"&lt;="&amp;IF($D$2="",2958465,$D$2)))</f>
        <v/>
      </c>
      <c r="H55" s="12">
        <f>IF(A55="","",(N(E55)+N(F55))-N(G55))</f>
        <v/>
      </c>
      <c r="I55" s="13">
        <f>IF(OR(A55="",(N(E55)+N(F55))=0),"",G55/(N(E55)+N(F55)))</f>
        <v/>
      </c>
      <c r="J55" s="7" t="n"/>
      <c r="K55" s="7" t="n"/>
      <c r="L55" s="12">
        <f>IF(OR(A55="",$D$2=""),"",IF(TODAY()&gt;$D$2,H55,""))</f>
        <v/>
      </c>
      <c r="M55" s="12" t="n"/>
      <c r="N55" s="14" t="n"/>
      <c r="O55" s="15">
        <f>IF(OR($A55="",$B$2=""),"",SUMIFS('연차 사용 기록'!$H$4:$H$1503,'연차 사용 기록'!$C$4:$C$1503,$A55,'연차 사용 기록'!$A$4:$A$1503,"&gt;="&amp;DATE(YEAR($B$2),MONTH($B$2)+0,1),'연차 사용 기록'!$A$4:$A$1503,"&lt;"&amp;DATE(YEAR($B$2),MONTH($B$2)+1,1)))</f>
        <v/>
      </c>
      <c r="P55" s="15">
        <f>IF(OR($A55="",$B$2=""),"",SUMIFS('연차 사용 기록'!$H$4:$H$1503,'연차 사용 기록'!$C$4:$C$1503,$A55,'연차 사용 기록'!$A$4:$A$1503,"&gt;="&amp;DATE(YEAR($B$2),MONTH($B$2)+1,1),'연차 사용 기록'!$A$4:$A$1503,"&lt;"&amp;DATE(YEAR($B$2),MONTH($B$2)+2,1)))</f>
        <v/>
      </c>
      <c r="Q55" s="15">
        <f>IF(OR($A55="",$B$2=""),"",SUMIFS('연차 사용 기록'!$H$4:$H$1503,'연차 사용 기록'!$C$4:$C$1503,$A55,'연차 사용 기록'!$A$4:$A$1503,"&gt;="&amp;DATE(YEAR($B$2),MONTH($B$2)+2,1),'연차 사용 기록'!$A$4:$A$1503,"&lt;"&amp;DATE(YEAR($B$2),MONTH($B$2)+3,1)))</f>
        <v/>
      </c>
      <c r="R55" s="15">
        <f>IF(OR($A55="",$B$2=""),"",SUMIFS('연차 사용 기록'!$H$4:$H$1503,'연차 사용 기록'!$C$4:$C$1503,$A55,'연차 사용 기록'!$A$4:$A$1503,"&gt;="&amp;DATE(YEAR($B$2),MONTH($B$2)+3,1),'연차 사용 기록'!$A$4:$A$1503,"&lt;"&amp;DATE(YEAR($B$2),MONTH($B$2)+4,1)))</f>
        <v/>
      </c>
      <c r="S55" s="15">
        <f>IF(OR($A55="",$B$2=""),"",SUMIFS('연차 사용 기록'!$H$4:$H$1503,'연차 사용 기록'!$C$4:$C$1503,$A55,'연차 사용 기록'!$A$4:$A$1503,"&gt;="&amp;DATE(YEAR($B$2),MONTH($B$2)+4,1),'연차 사용 기록'!$A$4:$A$1503,"&lt;"&amp;DATE(YEAR($B$2),MONTH($B$2)+5,1)))</f>
        <v/>
      </c>
      <c r="T55" s="15">
        <f>IF(OR($A55="",$B$2=""),"",SUMIFS('연차 사용 기록'!$H$4:$H$1503,'연차 사용 기록'!$C$4:$C$1503,$A55,'연차 사용 기록'!$A$4:$A$1503,"&gt;="&amp;DATE(YEAR($B$2),MONTH($B$2)+5,1),'연차 사용 기록'!$A$4:$A$1503,"&lt;"&amp;DATE(YEAR($B$2),MONTH($B$2)+6,1)))</f>
        <v/>
      </c>
      <c r="U55" s="15">
        <f>IF(OR($A55="",$B$2=""),"",SUMIFS('연차 사용 기록'!$H$4:$H$1503,'연차 사용 기록'!$C$4:$C$1503,$A55,'연차 사용 기록'!$A$4:$A$1503,"&gt;="&amp;DATE(YEAR($B$2),MONTH($B$2)+6,1),'연차 사용 기록'!$A$4:$A$1503,"&lt;"&amp;DATE(YEAR($B$2),MONTH($B$2)+7,1)))</f>
        <v/>
      </c>
      <c r="V55" s="15">
        <f>IF(OR($A55="",$B$2=""),"",SUMIFS('연차 사용 기록'!$H$4:$H$1503,'연차 사용 기록'!$C$4:$C$1503,$A55,'연차 사용 기록'!$A$4:$A$1503,"&gt;="&amp;DATE(YEAR($B$2),MONTH($B$2)+7,1),'연차 사용 기록'!$A$4:$A$1503,"&lt;"&amp;DATE(YEAR($B$2),MONTH($B$2)+8,1)))</f>
        <v/>
      </c>
      <c r="W55" s="15">
        <f>IF(OR($A55="",$B$2=""),"",SUMIFS('연차 사용 기록'!$H$4:$H$1503,'연차 사용 기록'!$C$4:$C$1503,$A55,'연차 사용 기록'!$A$4:$A$1503,"&gt;="&amp;DATE(YEAR($B$2),MONTH($B$2)+8,1),'연차 사용 기록'!$A$4:$A$1503,"&lt;"&amp;DATE(YEAR($B$2),MONTH($B$2)+9,1)))</f>
        <v/>
      </c>
      <c r="X55" s="15">
        <f>IF(OR($A55="",$B$2=""),"",SUMIFS('연차 사용 기록'!$H$4:$H$1503,'연차 사용 기록'!$C$4:$C$1503,$A55,'연차 사용 기록'!$A$4:$A$1503,"&gt;="&amp;DATE(YEAR($B$2),MONTH($B$2)+9,1),'연차 사용 기록'!$A$4:$A$1503,"&lt;"&amp;DATE(YEAR($B$2),MONTH($B$2)+10,1)))</f>
        <v/>
      </c>
      <c r="Y55" s="15">
        <f>IF(OR($A55="",$B$2=""),"",SUMIFS('연차 사용 기록'!$H$4:$H$1503,'연차 사용 기록'!$C$4:$C$1503,$A55,'연차 사용 기록'!$A$4:$A$1503,"&gt;="&amp;DATE(YEAR($B$2),MONTH($B$2)+10,1),'연차 사용 기록'!$A$4:$A$1503,"&lt;"&amp;DATE(YEAR($B$2),MONTH($B$2)+11,1)))</f>
        <v/>
      </c>
      <c r="Z55" s="15">
        <f>IF(OR($A55="",$B$2=""),"",SUMIFS('연차 사용 기록'!$H$4:$H$1503,'연차 사용 기록'!$C$4:$C$1503,$A55,'연차 사용 기록'!$A$4:$A$1503,"&gt;="&amp;DATE(YEAR($B$2),MONTH($B$2)+11,1),'연차 사용 기록'!$A$4:$A$1503,"&lt;"&amp;DATE(YEAR($B$2),MONTH($B$2)+12,1)))</f>
        <v/>
      </c>
    </row>
    <row r="56">
      <c r="A56" s="12" t="n"/>
      <c r="B56" s="12" t="n"/>
      <c r="C56" s="12" t="n"/>
      <c r="D56" s="7" t="n"/>
      <c r="E56" s="12" t="n"/>
      <c r="F56" s="12" t="n"/>
      <c r="G56" s="12">
        <f>IF(A56="","",SUMIFS('연차 사용 기록'!$H$4:$H$1503,'연차 사용 기록'!$C$4:$C$1503,A56,'연차 사용 기록'!$A$4:$A$1503,"&gt;="&amp;IF($B$2="",0,$B$2),'연차 사용 기록'!$A$4:$A$1503,"&lt;="&amp;IF($D$2="",2958465,$D$2)))</f>
        <v/>
      </c>
      <c r="H56" s="12">
        <f>IF(A56="","",(N(E56)+N(F56))-N(G56))</f>
        <v/>
      </c>
      <c r="I56" s="13">
        <f>IF(OR(A56="",(N(E56)+N(F56))=0),"",G56/(N(E56)+N(F56)))</f>
        <v/>
      </c>
      <c r="J56" s="7" t="n"/>
      <c r="K56" s="7" t="n"/>
      <c r="L56" s="12">
        <f>IF(OR(A56="",$D$2=""),"",IF(TODAY()&gt;$D$2,H56,""))</f>
        <v/>
      </c>
      <c r="M56" s="12" t="n"/>
      <c r="N56" s="14" t="n"/>
      <c r="O56" s="15">
        <f>IF(OR($A56="",$B$2=""),"",SUMIFS('연차 사용 기록'!$H$4:$H$1503,'연차 사용 기록'!$C$4:$C$1503,$A56,'연차 사용 기록'!$A$4:$A$1503,"&gt;="&amp;DATE(YEAR($B$2),MONTH($B$2)+0,1),'연차 사용 기록'!$A$4:$A$1503,"&lt;"&amp;DATE(YEAR($B$2),MONTH($B$2)+1,1)))</f>
        <v/>
      </c>
      <c r="P56" s="15">
        <f>IF(OR($A56="",$B$2=""),"",SUMIFS('연차 사용 기록'!$H$4:$H$1503,'연차 사용 기록'!$C$4:$C$1503,$A56,'연차 사용 기록'!$A$4:$A$1503,"&gt;="&amp;DATE(YEAR($B$2),MONTH($B$2)+1,1),'연차 사용 기록'!$A$4:$A$1503,"&lt;"&amp;DATE(YEAR($B$2),MONTH($B$2)+2,1)))</f>
        <v/>
      </c>
      <c r="Q56" s="15">
        <f>IF(OR($A56="",$B$2=""),"",SUMIFS('연차 사용 기록'!$H$4:$H$1503,'연차 사용 기록'!$C$4:$C$1503,$A56,'연차 사용 기록'!$A$4:$A$1503,"&gt;="&amp;DATE(YEAR($B$2),MONTH($B$2)+2,1),'연차 사용 기록'!$A$4:$A$1503,"&lt;"&amp;DATE(YEAR($B$2),MONTH($B$2)+3,1)))</f>
        <v/>
      </c>
      <c r="R56" s="15">
        <f>IF(OR($A56="",$B$2=""),"",SUMIFS('연차 사용 기록'!$H$4:$H$1503,'연차 사용 기록'!$C$4:$C$1503,$A56,'연차 사용 기록'!$A$4:$A$1503,"&gt;="&amp;DATE(YEAR($B$2),MONTH($B$2)+3,1),'연차 사용 기록'!$A$4:$A$1503,"&lt;"&amp;DATE(YEAR($B$2),MONTH($B$2)+4,1)))</f>
        <v/>
      </c>
      <c r="S56" s="15">
        <f>IF(OR($A56="",$B$2=""),"",SUMIFS('연차 사용 기록'!$H$4:$H$1503,'연차 사용 기록'!$C$4:$C$1503,$A56,'연차 사용 기록'!$A$4:$A$1503,"&gt;="&amp;DATE(YEAR($B$2),MONTH($B$2)+4,1),'연차 사용 기록'!$A$4:$A$1503,"&lt;"&amp;DATE(YEAR($B$2),MONTH($B$2)+5,1)))</f>
        <v/>
      </c>
      <c r="T56" s="15">
        <f>IF(OR($A56="",$B$2=""),"",SUMIFS('연차 사용 기록'!$H$4:$H$1503,'연차 사용 기록'!$C$4:$C$1503,$A56,'연차 사용 기록'!$A$4:$A$1503,"&gt;="&amp;DATE(YEAR($B$2),MONTH($B$2)+5,1),'연차 사용 기록'!$A$4:$A$1503,"&lt;"&amp;DATE(YEAR($B$2),MONTH($B$2)+6,1)))</f>
        <v/>
      </c>
      <c r="U56" s="15">
        <f>IF(OR($A56="",$B$2=""),"",SUMIFS('연차 사용 기록'!$H$4:$H$1503,'연차 사용 기록'!$C$4:$C$1503,$A56,'연차 사용 기록'!$A$4:$A$1503,"&gt;="&amp;DATE(YEAR($B$2),MONTH($B$2)+6,1),'연차 사용 기록'!$A$4:$A$1503,"&lt;"&amp;DATE(YEAR($B$2),MONTH($B$2)+7,1)))</f>
        <v/>
      </c>
      <c r="V56" s="15">
        <f>IF(OR($A56="",$B$2=""),"",SUMIFS('연차 사용 기록'!$H$4:$H$1503,'연차 사용 기록'!$C$4:$C$1503,$A56,'연차 사용 기록'!$A$4:$A$1503,"&gt;="&amp;DATE(YEAR($B$2),MONTH($B$2)+7,1),'연차 사용 기록'!$A$4:$A$1503,"&lt;"&amp;DATE(YEAR($B$2),MONTH($B$2)+8,1)))</f>
        <v/>
      </c>
      <c r="W56" s="15">
        <f>IF(OR($A56="",$B$2=""),"",SUMIFS('연차 사용 기록'!$H$4:$H$1503,'연차 사용 기록'!$C$4:$C$1503,$A56,'연차 사용 기록'!$A$4:$A$1503,"&gt;="&amp;DATE(YEAR($B$2),MONTH($B$2)+8,1),'연차 사용 기록'!$A$4:$A$1503,"&lt;"&amp;DATE(YEAR($B$2),MONTH($B$2)+9,1)))</f>
        <v/>
      </c>
      <c r="X56" s="15">
        <f>IF(OR($A56="",$B$2=""),"",SUMIFS('연차 사용 기록'!$H$4:$H$1503,'연차 사용 기록'!$C$4:$C$1503,$A56,'연차 사용 기록'!$A$4:$A$1503,"&gt;="&amp;DATE(YEAR($B$2),MONTH($B$2)+9,1),'연차 사용 기록'!$A$4:$A$1503,"&lt;"&amp;DATE(YEAR($B$2),MONTH($B$2)+10,1)))</f>
        <v/>
      </c>
      <c r="Y56" s="15">
        <f>IF(OR($A56="",$B$2=""),"",SUMIFS('연차 사용 기록'!$H$4:$H$1503,'연차 사용 기록'!$C$4:$C$1503,$A56,'연차 사용 기록'!$A$4:$A$1503,"&gt;="&amp;DATE(YEAR($B$2),MONTH($B$2)+10,1),'연차 사용 기록'!$A$4:$A$1503,"&lt;"&amp;DATE(YEAR($B$2),MONTH($B$2)+11,1)))</f>
        <v/>
      </c>
      <c r="Z56" s="15">
        <f>IF(OR($A56="",$B$2=""),"",SUMIFS('연차 사용 기록'!$H$4:$H$1503,'연차 사용 기록'!$C$4:$C$1503,$A56,'연차 사용 기록'!$A$4:$A$1503,"&gt;="&amp;DATE(YEAR($B$2),MONTH($B$2)+11,1),'연차 사용 기록'!$A$4:$A$1503,"&lt;"&amp;DATE(YEAR($B$2),MONTH($B$2)+12,1)))</f>
        <v/>
      </c>
    </row>
    <row r="57">
      <c r="A57" s="12" t="n"/>
      <c r="B57" s="12" t="n"/>
      <c r="C57" s="12" t="n"/>
      <c r="D57" s="7" t="n"/>
      <c r="E57" s="12" t="n"/>
      <c r="F57" s="12" t="n"/>
      <c r="G57" s="12">
        <f>IF(A57="","",SUMIFS('연차 사용 기록'!$H$4:$H$1503,'연차 사용 기록'!$C$4:$C$1503,A57,'연차 사용 기록'!$A$4:$A$1503,"&gt;="&amp;IF($B$2="",0,$B$2),'연차 사용 기록'!$A$4:$A$1503,"&lt;="&amp;IF($D$2="",2958465,$D$2)))</f>
        <v/>
      </c>
      <c r="H57" s="12">
        <f>IF(A57="","",(N(E57)+N(F57))-N(G57))</f>
        <v/>
      </c>
      <c r="I57" s="13">
        <f>IF(OR(A57="",(N(E57)+N(F57))=0),"",G57/(N(E57)+N(F57)))</f>
        <v/>
      </c>
      <c r="J57" s="7" t="n"/>
      <c r="K57" s="7" t="n"/>
      <c r="L57" s="12">
        <f>IF(OR(A57="",$D$2=""),"",IF(TODAY()&gt;$D$2,H57,""))</f>
        <v/>
      </c>
      <c r="M57" s="12" t="n"/>
      <c r="N57" s="14" t="n"/>
      <c r="O57" s="15">
        <f>IF(OR($A57="",$B$2=""),"",SUMIFS('연차 사용 기록'!$H$4:$H$1503,'연차 사용 기록'!$C$4:$C$1503,$A57,'연차 사용 기록'!$A$4:$A$1503,"&gt;="&amp;DATE(YEAR($B$2),MONTH($B$2)+0,1),'연차 사용 기록'!$A$4:$A$1503,"&lt;"&amp;DATE(YEAR($B$2),MONTH($B$2)+1,1)))</f>
        <v/>
      </c>
      <c r="P57" s="15">
        <f>IF(OR($A57="",$B$2=""),"",SUMIFS('연차 사용 기록'!$H$4:$H$1503,'연차 사용 기록'!$C$4:$C$1503,$A57,'연차 사용 기록'!$A$4:$A$1503,"&gt;="&amp;DATE(YEAR($B$2),MONTH($B$2)+1,1),'연차 사용 기록'!$A$4:$A$1503,"&lt;"&amp;DATE(YEAR($B$2),MONTH($B$2)+2,1)))</f>
        <v/>
      </c>
      <c r="Q57" s="15">
        <f>IF(OR($A57="",$B$2=""),"",SUMIFS('연차 사용 기록'!$H$4:$H$1503,'연차 사용 기록'!$C$4:$C$1503,$A57,'연차 사용 기록'!$A$4:$A$1503,"&gt;="&amp;DATE(YEAR($B$2),MONTH($B$2)+2,1),'연차 사용 기록'!$A$4:$A$1503,"&lt;"&amp;DATE(YEAR($B$2),MONTH($B$2)+3,1)))</f>
        <v/>
      </c>
      <c r="R57" s="15">
        <f>IF(OR($A57="",$B$2=""),"",SUMIFS('연차 사용 기록'!$H$4:$H$1503,'연차 사용 기록'!$C$4:$C$1503,$A57,'연차 사용 기록'!$A$4:$A$1503,"&gt;="&amp;DATE(YEAR($B$2),MONTH($B$2)+3,1),'연차 사용 기록'!$A$4:$A$1503,"&lt;"&amp;DATE(YEAR($B$2),MONTH($B$2)+4,1)))</f>
        <v/>
      </c>
      <c r="S57" s="15">
        <f>IF(OR($A57="",$B$2=""),"",SUMIFS('연차 사용 기록'!$H$4:$H$1503,'연차 사용 기록'!$C$4:$C$1503,$A57,'연차 사용 기록'!$A$4:$A$1503,"&gt;="&amp;DATE(YEAR($B$2),MONTH($B$2)+4,1),'연차 사용 기록'!$A$4:$A$1503,"&lt;"&amp;DATE(YEAR($B$2),MONTH($B$2)+5,1)))</f>
        <v/>
      </c>
      <c r="T57" s="15">
        <f>IF(OR($A57="",$B$2=""),"",SUMIFS('연차 사용 기록'!$H$4:$H$1503,'연차 사용 기록'!$C$4:$C$1503,$A57,'연차 사용 기록'!$A$4:$A$1503,"&gt;="&amp;DATE(YEAR($B$2),MONTH($B$2)+5,1),'연차 사용 기록'!$A$4:$A$1503,"&lt;"&amp;DATE(YEAR($B$2),MONTH($B$2)+6,1)))</f>
        <v/>
      </c>
      <c r="U57" s="15">
        <f>IF(OR($A57="",$B$2=""),"",SUMIFS('연차 사용 기록'!$H$4:$H$1503,'연차 사용 기록'!$C$4:$C$1503,$A57,'연차 사용 기록'!$A$4:$A$1503,"&gt;="&amp;DATE(YEAR($B$2),MONTH($B$2)+6,1),'연차 사용 기록'!$A$4:$A$1503,"&lt;"&amp;DATE(YEAR($B$2),MONTH($B$2)+7,1)))</f>
        <v/>
      </c>
      <c r="V57" s="15">
        <f>IF(OR($A57="",$B$2=""),"",SUMIFS('연차 사용 기록'!$H$4:$H$1503,'연차 사용 기록'!$C$4:$C$1503,$A57,'연차 사용 기록'!$A$4:$A$1503,"&gt;="&amp;DATE(YEAR($B$2),MONTH($B$2)+7,1),'연차 사용 기록'!$A$4:$A$1503,"&lt;"&amp;DATE(YEAR($B$2),MONTH($B$2)+8,1)))</f>
        <v/>
      </c>
      <c r="W57" s="15">
        <f>IF(OR($A57="",$B$2=""),"",SUMIFS('연차 사용 기록'!$H$4:$H$1503,'연차 사용 기록'!$C$4:$C$1503,$A57,'연차 사용 기록'!$A$4:$A$1503,"&gt;="&amp;DATE(YEAR($B$2),MONTH($B$2)+8,1),'연차 사용 기록'!$A$4:$A$1503,"&lt;"&amp;DATE(YEAR($B$2),MONTH($B$2)+9,1)))</f>
        <v/>
      </c>
      <c r="X57" s="15">
        <f>IF(OR($A57="",$B$2=""),"",SUMIFS('연차 사용 기록'!$H$4:$H$1503,'연차 사용 기록'!$C$4:$C$1503,$A57,'연차 사용 기록'!$A$4:$A$1503,"&gt;="&amp;DATE(YEAR($B$2),MONTH($B$2)+9,1),'연차 사용 기록'!$A$4:$A$1503,"&lt;"&amp;DATE(YEAR($B$2),MONTH($B$2)+10,1)))</f>
        <v/>
      </c>
      <c r="Y57" s="15">
        <f>IF(OR($A57="",$B$2=""),"",SUMIFS('연차 사용 기록'!$H$4:$H$1503,'연차 사용 기록'!$C$4:$C$1503,$A57,'연차 사용 기록'!$A$4:$A$1503,"&gt;="&amp;DATE(YEAR($B$2),MONTH($B$2)+10,1),'연차 사용 기록'!$A$4:$A$1503,"&lt;"&amp;DATE(YEAR($B$2),MONTH($B$2)+11,1)))</f>
        <v/>
      </c>
      <c r="Z57" s="15">
        <f>IF(OR($A57="",$B$2=""),"",SUMIFS('연차 사용 기록'!$H$4:$H$1503,'연차 사용 기록'!$C$4:$C$1503,$A57,'연차 사용 기록'!$A$4:$A$1503,"&gt;="&amp;DATE(YEAR($B$2),MONTH($B$2)+11,1),'연차 사용 기록'!$A$4:$A$1503,"&lt;"&amp;DATE(YEAR($B$2),MONTH($B$2)+12,1)))</f>
        <v/>
      </c>
    </row>
    <row r="58">
      <c r="A58" s="12" t="n"/>
      <c r="B58" s="12" t="n"/>
      <c r="C58" s="12" t="n"/>
      <c r="D58" s="7" t="n"/>
      <c r="E58" s="12" t="n"/>
      <c r="F58" s="12" t="n"/>
      <c r="G58" s="12">
        <f>IF(A58="","",SUMIFS('연차 사용 기록'!$H$4:$H$1503,'연차 사용 기록'!$C$4:$C$1503,A58,'연차 사용 기록'!$A$4:$A$1503,"&gt;="&amp;IF($B$2="",0,$B$2),'연차 사용 기록'!$A$4:$A$1503,"&lt;="&amp;IF($D$2="",2958465,$D$2)))</f>
        <v/>
      </c>
      <c r="H58" s="12">
        <f>IF(A58="","",(N(E58)+N(F58))-N(G58))</f>
        <v/>
      </c>
      <c r="I58" s="13">
        <f>IF(OR(A58="",(N(E58)+N(F58))=0),"",G58/(N(E58)+N(F58)))</f>
        <v/>
      </c>
      <c r="J58" s="7" t="n"/>
      <c r="K58" s="7" t="n"/>
      <c r="L58" s="12">
        <f>IF(OR(A58="",$D$2=""),"",IF(TODAY()&gt;$D$2,H58,""))</f>
        <v/>
      </c>
      <c r="M58" s="12" t="n"/>
      <c r="N58" s="14" t="n"/>
      <c r="O58" s="15">
        <f>IF(OR($A58="",$B$2=""),"",SUMIFS('연차 사용 기록'!$H$4:$H$1503,'연차 사용 기록'!$C$4:$C$1503,$A58,'연차 사용 기록'!$A$4:$A$1503,"&gt;="&amp;DATE(YEAR($B$2),MONTH($B$2)+0,1),'연차 사용 기록'!$A$4:$A$1503,"&lt;"&amp;DATE(YEAR($B$2),MONTH($B$2)+1,1)))</f>
        <v/>
      </c>
      <c r="P58" s="15">
        <f>IF(OR($A58="",$B$2=""),"",SUMIFS('연차 사용 기록'!$H$4:$H$1503,'연차 사용 기록'!$C$4:$C$1503,$A58,'연차 사용 기록'!$A$4:$A$1503,"&gt;="&amp;DATE(YEAR($B$2),MONTH($B$2)+1,1),'연차 사용 기록'!$A$4:$A$1503,"&lt;"&amp;DATE(YEAR($B$2),MONTH($B$2)+2,1)))</f>
        <v/>
      </c>
      <c r="Q58" s="15">
        <f>IF(OR($A58="",$B$2=""),"",SUMIFS('연차 사용 기록'!$H$4:$H$1503,'연차 사용 기록'!$C$4:$C$1503,$A58,'연차 사용 기록'!$A$4:$A$1503,"&gt;="&amp;DATE(YEAR($B$2),MONTH($B$2)+2,1),'연차 사용 기록'!$A$4:$A$1503,"&lt;"&amp;DATE(YEAR($B$2),MONTH($B$2)+3,1)))</f>
        <v/>
      </c>
      <c r="R58" s="15">
        <f>IF(OR($A58="",$B$2=""),"",SUMIFS('연차 사용 기록'!$H$4:$H$1503,'연차 사용 기록'!$C$4:$C$1503,$A58,'연차 사용 기록'!$A$4:$A$1503,"&gt;="&amp;DATE(YEAR($B$2),MONTH($B$2)+3,1),'연차 사용 기록'!$A$4:$A$1503,"&lt;"&amp;DATE(YEAR($B$2),MONTH($B$2)+4,1)))</f>
        <v/>
      </c>
      <c r="S58" s="15">
        <f>IF(OR($A58="",$B$2=""),"",SUMIFS('연차 사용 기록'!$H$4:$H$1503,'연차 사용 기록'!$C$4:$C$1503,$A58,'연차 사용 기록'!$A$4:$A$1503,"&gt;="&amp;DATE(YEAR($B$2),MONTH($B$2)+4,1),'연차 사용 기록'!$A$4:$A$1503,"&lt;"&amp;DATE(YEAR($B$2),MONTH($B$2)+5,1)))</f>
        <v/>
      </c>
      <c r="T58" s="15">
        <f>IF(OR($A58="",$B$2=""),"",SUMIFS('연차 사용 기록'!$H$4:$H$1503,'연차 사용 기록'!$C$4:$C$1503,$A58,'연차 사용 기록'!$A$4:$A$1503,"&gt;="&amp;DATE(YEAR($B$2),MONTH($B$2)+5,1),'연차 사용 기록'!$A$4:$A$1503,"&lt;"&amp;DATE(YEAR($B$2),MONTH($B$2)+6,1)))</f>
        <v/>
      </c>
      <c r="U58" s="15">
        <f>IF(OR($A58="",$B$2=""),"",SUMIFS('연차 사용 기록'!$H$4:$H$1503,'연차 사용 기록'!$C$4:$C$1503,$A58,'연차 사용 기록'!$A$4:$A$1503,"&gt;="&amp;DATE(YEAR($B$2),MONTH($B$2)+6,1),'연차 사용 기록'!$A$4:$A$1503,"&lt;"&amp;DATE(YEAR($B$2),MONTH($B$2)+7,1)))</f>
        <v/>
      </c>
      <c r="V58" s="15">
        <f>IF(OR($A58="",$B$2=""),"",SUMIFS('연차 사용 기록'!$H$4:$H$1503,'연차 사용 기록'!$C$4:$C$1503,$A58,'연차 사용 기록'!$A$4:$A$1503,"&gt;="&amp;DATE(YEAR($B$2),MONTH($B$2)+7,1),'연차 사용 기록'!$A$4:$A$1503,"&lt;"&amp;DATE(YEAR($B$2),MONTH($B$2)+8,1)))</f>
        <v/>
      </c>
      <c r="W58" s="15">
        <f>IF(OR($A58="",$B$2=""),"",SUMIFS('연차 사용 기록'!$H$4:$H$1503,'연차 사용 기록'!$C$4:$C$1503,$A58,'연차 사용 기록'!$A$4:$A$1503,"&gt;="&amp;DATE(YEAR($B$2),MONTH($B$2)+8,1),'연차 사용 기록'!$A$4:$A$1503,"&lt;"&amp;DATE(YEAR($B$2),MONTH($B$2)+9,1)))</f>
        <v/>
      </c>
      <c r="X58" s="15">
        <f>IF(OR($A58="",$B$2=""),"",SUMIFS('연차 사용 기록'!$H$4:$H$1503,'연차 사용 기록'!$C$4:$C$1503,$A58,'연차 사용 기록'!$A$4:$A$1503,"&gt;="&amp;DATE(YEAR($B$2),MONTH($B$2)+9,1),'연차 사용 기록'!$A$4:$A$1503,"&lt;"&amp;DATE(YEAR($B$2),MONTH($B$2)+10,1)))</f>
        <v/>
      </c>
      <c r="Y58" s="15">
        <f>IF(OR($A58="",$B$2=""),"",SUMIFS('연차 사용 기록'!$H$4:$H$1503,'연차 사용 기록'!$C$4:$C$1503,$A58,'연차 사용 기록'!$A$4:$A$1503,"&gt;="&amp;DATE(YEAR($B$2),MONTH($B$2)+10,1),'연차 사용 기록'!$A$4:$A$1503,"&lt;"&amp;DATE(YEAR($B$2),MONTH($B$2)+11,1)))</f>
        <v/>
      </c>
      <c r="Z58" s="15">
        <f>IF(OR($A58="",$B$2=""),"",SUMIFS('연차 사용 기록'!$H$4:$H$1503,'연차 사용 기록'!$C$4:$C$1503,$A58,'연차 사용 기록'!$A$4:$A$1503,"&gt;="&amp;DATE(YEAR($B$2),MONTH($B$2)+11,1),'연차 사용 기록'!$A$4:$A$1503,"&lt;"&amp;DATE(YEAR($B$2),MONTH($B$2)+12,1)))</f>
        <v/>
      </c>
    </row>
    <row r="59">
      <c r="A59" s="12" t="n"/>
      <c r="B59" s="12" t="n"/>
      <c r="C59" s="12" t="n"/>
      <c r="D59" s="7" t="n"/>
      <c r="E59" s="12" t="n"/>
      <c r="F59" s="12" t="n"/>
      <c r="G59" s="12">
        <f>IF(A59="","",SUMIFS('연차 사용 기록'!$H$4:$H$1503,'연차 사용 기록'!$C$4:$C$1503,A59,'연차 사용 기록'!$A$4:$A$1503,"&gt;="&amp;IF($B$2="",0,$B$2),'연차 사용 기록'!$A$4:$A$1503,"&lt;="&amp;IF($D$2="",2958465,$D$2)))</f>
        <v/>
      </c>
      <c r="H59" s="12">
        <f>IF(A59="","",(N(E59)+N(F59))-N(G59))</f>
        <v/>
      </c>
      <c r="I59" s="13">
        <f>IF(OR(A59="",(N(E59)+N(F59))=0),"",G59/(N(E59)+N(F59)))</f>
        <v/>
      </c>
      <c r="J59" s="7" t="n"/>
      <c r="K59" s="7" t="n"/>
      <c r="L59" s="12">
        <f>IF(OR(A59="",$D$2=""),"",IF(TODAY()&gt;$D$2,H59,""))</f>
        <v/>
      </c>
      <c r="M59" s="12" t="n"/>
      <c r="N59" s="14" t="n"/>
      <c r="O59" s="15">
        <f>IF(OR($A59="",$B$2=""),"",SUMIFS('연차 사용 기록'!$H$4:$H$1503,'연차 사용 기록'!$C$4:$C$1503,$A59,'연차 사용 기록'!$A$4:$A$1503,"&gt;="&amp;DATE(YEAR($B$2),MONTH($B$2)+0,1),'연차 사용 기록'!$A$4:$A$1503,"&lt;"&amp;DATE(YEAR($B$2),MONTH($B$2)+1,1)))</f>
        <v/>
      </c>
      <c r="P59" s="15">
        <f>IF(OR($A59="",$B$2=""),"",SUMIFS('연차 사용 기록'!$H$4:$H$1503,'연차 사용 기록'!$C$4:$C$1503,$A59,'연차 사용 기록'!$A$4:$A$1503,"&gt;="&amp;DATE(YEAR($B$2),MONTH($B$2)+1,1),'연차 사용 기록'!$A$4:$A$1503,"&lt;"&amp;DATE(YEAR($B$2),MONTH($B$2)+2,1)))</f>
        <v/>
      </c>
      <c r="Q59" s="15">
        <f>IF(OR($A59="",$B$2=""),"",SUMIFS('연차 사용 기록'!$H$4:$H$1503,'연차 사용 기록'!$C$4:$C$1503,$A59,'연차 사용 기록'!$A$4:$A$1503,"&gt;="&amp;DATE(YEAR($B$2),MONTH($B$2)+2,1),'연차 사용 기록'!$A$4:$A$1503,"&lt;"&amp;DATE(YEAR($B$2),MONTH($B$2)+3,1)))</f>
        <v/>
      </c>
      <c r="R59" s="15">
        <f>IF(OR($A59="",$B$2=""),"",SUMIFS('연차 사용 기록'!$H$4:$H$1503,'연차 사용 기록'!$C$4:$C$1503,$A59,'연차 사용 기록'!$A$4:$A$1503,"&gt;="&amp;DATE(YEAR($B$2),MONTH($B$2)+3,1),'연차 사용 기록'!$A$4:$A$1503,"&lt;"&amp;DATE(YEAR($B$2),MONTH($B$2)+4,1)))</f>
        <v/>
      </c>
      <c r="S59" s="15">
        <f>IF(OR($A59="",$B$2=""),"",SUMIFS('연차 사용 기록'!$H$4:$H$1503,'연차 사용 기록'!$C$4:$C$1503,$A59,'연차 사용 기록'!$A$4:$A$1503,"&gt;="&amp;DATE(YEAR($B$2),MONTH($B$2)+4,1),'연차 사용 기록'!$A$4:$A$1503,"&lt;"&amp;DATE(YEAR($B$2),MONTH($B$2)+5,1)))</f>
        <v/>
      </c>
      <c r="T59" s="15">
        <f>IF(OR($A59="",$B$2=""),"",SUMIFS('연차 사용 기록'!$H$4:$H$1503,'연차 사용 기록'!$C$4:$C$1503,$A59,'연차 사용 기록'!$A$4:$A$1503,"&gt;="&amp;DATE(YEAR($B$2),MONTH($B$2)+5,1),'연차 사용 기록'!$A$4:$A$1503,"&lt;"&amp;DATE(YEAR($B$2),MONTH($B$2)+6,1)))</f>
        <v/>
      </c>
      <c r="U59" s="15">
        <f>IF(OR($A59="",$B$2=""),"",SUMIFS('연차 사용 기록'!$H$4:$H$1503,'연차 사용 기록'!$C$4:$C$1503,$A59,'연차 사용 기록'!$A$4:$A$1503,"&gt;="&amp;DATE(YEAR($B$2),MONTH($B$2)+6,1),'연차 사용 기록'!$A$4:$A$1503,"&lt;"&amp;DATE(YEAR($B$2),MONTH($B$2)+7,1)))</f>
        <v/>
      </c>
      <c r="V59" s="15">
        <f>IF(OR($A59="",$B$2=""),"",SUMIFS('연차 사용 기록'!$H$4:$H$1503,'연차 사용 기록'!$C$4:$C$1503,$A59,'연차 사용 기록'!$A$4:$A$1503,"&gt;="&amp;DATE(YEAR($B$2),MONTH($B$2)+7,1),'연차 사용 기록'!$A$4:$A$1503,"&lt;"&amp;DATE(YEAR($B$2),MONTH($B$2)+8,1)))</f>
        <v/>
      </c>
      <c r="W59" s="15">
        <f>IF(OR($A59="",$B$2=""),"",SUMIFS('연차 사용 기록'!$H$4:$H$1503,'연차 사용 기록'!$C$4:$C$1503,$A59,'연차 사용 기록'!$A$4:$A$1503,"&gt;="&amp;DATE(YEAR($B$2),MONTH($B$2)+8,1),'연차 사용 기록'!$A$4:$A$1503,"&lt;"&amp;DATE(YEAR($B$2),MONTH($B$2)+9,1)))</f>
        <v/>
      </c>
      <c r="X59" s="15">
        <f>IF(OR($A59="",$B$2=""),"",SUMIFS('연차 사용 기록'!$H$4:$H$1503,'연차 사용 기록'!$C$4:$C$1503,$A59,'연차 사용 기록'!$A$4:$A$1503,"&gt;="&amp;DATE(YEAR($B$2),MONTH($B$2)+9,1),'연차 사용 기록'!$A$4:$A$1503,"&lt;"&amp;DATE(YEAR($B$2),MONTH($B$2)+10,1)))</f>
        <v/>
      </c>
      <c r="Y59" s="15">
        <f>IF(OR($A59="",$B$2=""),"",SUMIFS('연차 사용 기록'!$H$4:$H$1503,'연차 사용 기록'!$C$4:$C$1503,$A59,'연차 사용 기록'!$A$4:$A$1503,"&gt;="&amp;DATE(YEAR($B$2),MONTH($B$2)+10,1),'연차 사용 기록'!$A$4:$A$1503,"&lt;"&amp;DATE(YEAR($B$2),MONTH($B$2)+11,1)))</f>
        <v/>
      </c>
      <c r="Z59" s="15">
        <f>IF(OR($A59="",$B$2=""),"",SUMIFS('연차 사용 기록'!$H$4:$H$1503,'연차 사용 기록'!$C$4:$C$1503,$A59,'연차 사용 기록'!$A$4:$A$1503,"&gt;="&amp;DATE(YEAR($B$2),MONTH($B$2)+11,1),'연차 사용 기록'!$A$4:$A$1503,"&lt;"&amp;DATE(YEAR($B$2),MONTH($B$2)+12,1)))</f>
        <v/>
      </c>
    </row>
    <row r="60">
      <c r="A60" s="12" t="n"/>
      <c r="B60" s="12" t="n"/>
      <c r="C60" s="12" t="n"/>
      <c r="D60" s="7" t="n"/>
      <c r="E60" s="12" t="n"/>
      <c r="F60" s="12" t="n"/>
      <c r="G60" s="12">
        <f>IF(A60="","",SUMIFS('연차 사용 기록'!$H$4:$H$1503,'연차 사용 기록'!$C$4:$C$1503,A60,'연차 사용 기록'!$A$4:$A$1503,"&gt;="&amp;IF($B$2="",0,$B$2),'연차 사용 기록'!$A$4:$A$1503,"&lt;="&amp;IF($D$2="",2958465,$D$2)))</f>
        <v/>
      </c>
      <c r="H60" s="12">
        <f>IF(A60="","",(N(E60)+N(F60))-N(G60))</f>
        <v/>
      </c>
      <c r="I60" s="13">
        <f>IF(OR(A60="",(N(E60)+N(F60))=0),"",G60/(N(E60)+N(F60)))</f>
        <v/>
      </c>
      <c r="J60" s="7" t="n"/>
      <c r="K60" s="7" t="n"/>
      <c r="L60" s="12">
        <f>IF(OR(A60="",$D$2=""),"",IF(TODAY()&gt;$D$2,H60,""))</f>
        <v/>
      </c>
      <c r="M60" s="12" t="n"/>
      <c r="N60" s="14" t="n"/>
      <c r="O60" s="15">
        <f>IF(OR($A60="",$B$2=""),"",SUMIFS('연차 사용 기록'!$H$4:$H$1503,'연차 사용 기록'!$C$4:$C$1503,$A60,'연차 사용 기록'!$A$4:$A$1503,"&gt;="&amp;DATE(YEAR($B$2),MONTH($B$2)+0,1),'연차 사용 기록'!$A$4:$A$1503,"&lt;"&amp;DATE(YEAR($B$2),MONTH($B$2)+1,1)))</f>
        <v/>
      </c>
      <c r="P60" s="15">
        <f>IF(OR($A60="",$B$2=""),"",SUMIFS('연차 사용 기록'!$H$4:$H$1503,'연차 사용 기록'!$C$4:$C$1503,$A60,'연차 사용 기록'!$A$4:$A$1503,"&gt;="&amp;DATE(YEAR($B$2),MONTH($B$2)+1,1),'연차 사용 기록'!$A$4:$A$1503,"&lt;"&amp;DATE(YEAR($B$2),MONTH($B$2)+2,1)))</f>
        <v/>
      </c>
      <c r="Q60" s="15">
        <f>IF(OR($A60="",$B$2=""),"",SUMIFS('연차 사용 기록'!$H$4:$H$1503,'연차 사용 기록'!$C$4:$C$1503,$A60,'연차 사용 기록'!$A$4:$A$1503,"&gt;="&amp;DATE(YEAR($B$2),MONTH($B$2)+2,1),'연차 사용 기록'!$A$4:$A$1503,"&lt;"&amp;DATE(YEAR($B$2),MONTH($B$2)+3,1)))</f>
        <v/>
      </c>
      <c r="R60" s="15">
        <f>IF(OR($A60="",$B$2=""),"",SUMIFS('연차 사용 기록'!$H$4:$H$1503,'연차 사용 기록'!$C$4:$C$1503,$A60,'연차 사용 기록'!$A$4:$A$1503,"&gt;="&amp;DATE(YEAR($B$2),MONTH($B$2)+3,1),'연차 사용 기록'!$A$4:$A$1503,"&lt;"&amp;DATE(YEAR($B$2),MONTH($B$2)+4,1)))</f>
        <v/>
      </c>
      <c r="S60" s="15">
        <f>IF(OR($A60="",$B$2=""),"",SUMIFS('연차 사용 기록'!$H$4:$H$1503,'연차 사용 기록'!$C$4:$C$1503,$A60,'연차 사용 기록'!$A$4:$A$1503,"&gt;="&amp;DATE(YEAR($B$2),MONTH($B$2)+4,1),'연차 사용 기록'!$A$4:$A$1503,"&lt;"&amp;DATE(YEAR($B$2),MONTH($B$2)+5,1)))</f>
        <v/>
      </c>
      <c r="T60" s="15">
        <f>IF(OR($A60="",$B$2=""),"",SUMIFS('연차 사용 기록'!$H$4:$H$1503,'연차 사용 기록'!$C$4:$C$1503,$A60,'연차 사용 기록'!$A$4:$A$1503,"&gt;="&amp;DATE(YEAR($B$2),MONTH($B$2)+5,1),'연차 사용 기록'!$A$4:$A$1503,"&lt;"&amp;DATE(YEAR($B$2),MONTH($B$2)+6,1)))</f>
        <v/>
      </c>
      <c r="U60" s="15">
        <f>IF(OR($A60="",$B$2=""),"",SUMIFS('연차 사용 기록'!$H$4:$H$1503,'연차 사용 기록'!$C$4:$C$1503,$A60,'연차 사용 기록'!$A$4:$A$1503,"&gt;="&amp;DATE(YEAR($B$2),MONTH($B$2)+6,1),'연차 사용 기록'!$A$4:$A$1503,"&lt;"&amp;DATE(YEAR($B$2),MONTH($B$2)+7,1)))</f>
        <v/>
      </c>
      <c r="V60" s="15">
        <f>IF(OR($A60="",$B$2=""),"",SUMIFS('연차 사용 기록'!$H$4:$H$1503,'연차 사용 기록'!$C$4:$C$1503,$A60,'연차 사용 기록'!$A$4:$A$1503,"&gt;="&amp;DATE(YEAR($B$2),MONTH($B$2)+7,1),'연차 사용 기록'!$A$4:$A$1503,"&lt;"&amp;DATE(YEAR($B$2),MONTH($B$2)+8,1)))</f>
        <v/>
      </c>
      <c r="W60" s="15">
        <f>IF(OR($A60="",$B$2=""),"",SUMIFS('연차 사용 기록'!$H$4:$H$1503,'연차 사용 기록'!$C$4:$C$1503,$A60,'연차 사용 기록'!$A$4:$A$1503,"&gt;="&amp;DATE(YEAR($B$2),MONTH($B$2)+8,1),'연차 사용 기록'!$A$4:$A$1503,"&lt;"&amp;DATE(YEAR($B$2),MONTH($B$2)+9,1)))</f>
        <v/>
      </c>
      <c r="X60" s="15">
        <f>IF(OR($A60="",$B$2=""),"",SUMIFS('연차 사용 기록'!$H$4:$H$1503,'연차 사용 기록'!$C$4:$C$1503,$A60,'연차 사용 기록'!$A$4:$A$1503,"&gt;="&amp;DATE(YEAR($B$2),MONTH($B$2)+9,1),'연차 사용 기록'!$A$4:$A$1503,"&lt;"&amp;DATE(YEAR($B$2),MONTH($B$2)+10,1)))</f>
        <v/>
      </c>
      <c r="Y60" s="15">
        <f>IF(OR($A60="",$B$2=""),"",SUMIFS('연차 사용 기록'!$H$4:$H$1503,'연차 사용 기록'!$C$4:$C$1503,$A60,'연차 사용 기록'!$A$4:$A$1503,"&gt;="&amp;DATE(YEAR($B$2),MONTH($B$2)+10,1),'연차 사용 기록'!$A$4:$A$1503,"&lt;"&amp;DATE(YEAR($B$2),MONTH($B$2)+11,1)))</f>
        <v/>
      </c>
      <c r="Z60" s="15">
        <f>IF(OR($A60="",$B$2=""),"",SUMIFS('연차 사용 기록'!$H$4:$H$1503,'연차 사용 기록'!$C$4:$C$1503,$A60,'연차 사용 기록'!$A$4:$A$1503,"&gt;="&amp;DATE(YEAR($B$2),MONTH($B$2)+11,1),'연차 사용 기록'!$A$4:$A$1503,"&lt;"&amp;DATE(YEAR($B$2),MONTH($B$2)+12,1)))</f>
        <v/>
      </c>
    </row>
    <row r="61">
      <c r="A61" s="12" t="n"/>
      <c r="B61" s="12" t="n"/>
      <c r="C61" s="12" t="n"/>
      <c r="D61" s="7" t="n"/>
      <c r="E61" s="12" t="n"/>
      <c r="F61" s="12" t="n"/>
      <c r="G61" s="12">
        <f>IF(A61="","",SUMIFS('연차 사용 기록'!$H$4:$H$1503,'연차 사용 기록'!$C$4:$C$1503,A61,'연차 사용 기록'!$A$4:$A$1503,"&gt;="&amp;IF($B$2="",0,$B$2),'연차 사용 기록'!$A$4:$A$1503,"&lt;="&amp;IF($D$2="",2958465,$D$2)))</f>
        <v/>
      </c>
      <c r="H61" s="12">
        <f>IF(A61="","",(N(E61)+N(F61))-N(G61))</f>
        <v/>
      </c>
      <c r="I61" s="13">
        <f>IF(OR(A61="",(N(E61)+N(F61))=0),"",G61/(N(E61)+N(F61)))</f>
        <v/>
      </c>
      <c r="J61" s="7" t="n"/>
      <c r="K61" s="7" t="n"/>
      <c r="L61" s="12">
        <f>IF(OR(A61="",$D$2=""),"",IF(TODAY()&gt;$D$2,H61,""))</f>
        <v/>
      </c>
      <c r="M61" s="12" t="n"/>
      <c r="N61" s="14" t="n"/>
      <c r="O61" s="15">
        <f>IF(OR($A61="",$B$2=""),"",SUMIFS('연차 사용 기록'!$H$4:$H$1503,'연차 사용 기록'!$C$4:$C$1503,$A61,'연차 사용 기록'!$A$4:$A$1503,"&gt;="&amp;DATE(YEAR($B$2),MONTH($B$2)+0,1),'연차 사용 기록'!$A$4:$A$1503,"&lt;"&amp;DATE(YEAR($B$2),MONTH($B$2)+1,1)))</f>
        <v/>
      </c>
      <c r="P61" s="15">
        <f>IF(OR($A61="",$B$2=""),"",SUMIFS('연차 사용 기록'!$H$4:$H$1503,'연차 사용 기록'!$C$4:$C$1503,$A61,'연차 사용 기록'!$A$4:$A$1503,"&gt;="&amp;DATE(YEAR($B$2),MONTH($B$2)+1,1),'연차 사용 기록'!$A$4:$A$1503,"&lt;"&amp;DATE(YEAR($B$2),MONTH($B$2)+2,1)))</f>
        <v/>
      </c>
      <c r="Q61" s="15">
        <f>IF(OR($A61="",$B$2=""),"",SUMIFS('연차 사용 기록'!$H$4:$H$1503,'연차 사용 기록'!$C$4:$C$1503,$A61,'연차 사용 기록'!$A$4:$A$1503,"&gt;="&amp;DATE(YEAR($B$2),MONTH($B$2)+2,1),'연차 사용 기록'!$A$4:$A$1503,"&lt;"&amp;DATE(YEAR($B$2),MONTH($B$2)+3,1)))</f>
        <v/>
      </c>
      <c r="R61" s="15">
        <f>IF(OR($A61="",$B$2=""),"",SUMIFS('연차 사용 기록'!$H$4:$H$1503,'연차 사용 기록'!$C$4:$C$1503,$A61,'연차 사용 기록'!$A$4:$A$1503,"&gt;="&amp;DATE(YEAR($B$2),MONTH($B$2)+3,1),'연차 사용 기록'!$A$4:$A$1503,"&lt;"&amp;DATE(YEAR($B$2),MONTH($B$2)+4,1)))</f>
        <v/>
      </c>
      <c r="S61" s="15">
        <f>IF(OR($A61="",$B$2=""),"",SUMIFS('연차 사용 기록'!$H$4:$H$1503,'연차 사용 기록'!$C$4:$C$1503,$A61,'연차 사용 기록'!$A$4:$A$1503,"&gt;="&amp;DATE(YEAR($B$2),MONTH($B$2)+4,1),'연차 사용 기록'!$A$4:$A$1503,"&lt;"&amp;DATE(YEAR($B$2),MONTH($B$2)+5,1)))</f>
        <v/>
      </c>
      <c r="T61" s="15">
        <f>IF(OR($A61="",$B$2=""),"",SUMIFS('연차 사용 기록'!$H$4:$H$1503,'연차 사용 기록'!$C$4:$C$1503,$A61,'연차 사용 기록'!$A$4:$A$1503,"&gt;="&amp;DATE(YEAR($B$2),MONTH($B$2)+5,1),'연차 사용 기록'!$A$4:$A$1503,"&lt;"&amp;DATE(YEAR($B$2),MONTH($B$2)+6,1)))</f>
        <v/>
      </c>
      <c r="U61" s="15">
        <f>IF(OR($A61="",$B$2=""),"",SUMIFS('연차 사용 기록'!$H$4:$H$1503,'연차 사용 기록'!$C$4:$C$1503,$A61,'연차 사용 기록'!$A$4:$A$1503,"&gt;="&amp;DATE(YEAR($B$2),MONTH($B$2)+6,1),'연차 사용 기록'!$A$4:$A$1503,"&lt;"&amp;DATE(YEAR($B$2),MONTH($B$2)+7,1)))</f>
        <v/>
      </c>
      <c r="V61" s="15">
        <f>IF(OR($A61="",$B$2=""),"",SUMIFS('연차 사용 기록'!$H$4:$H$1503,'연차 사용 기록'!$C$4:$C$1503,$A61,'연차 사용 기록'!$A$4:$A$1503,"&gt;="&amp;DATE(YEAR($B$2),MONTH($B$2)+7,1),'연차 사용 기록'!$A$4:$A$1503,"&lt;"&amp;DATE(YEAR($B$2),MONTH($B$2)+8,1)))</f>
        <v/>
      </c>
      <c r="W61" s="15">
        <f>IF(OR($A61="",$B$2=""),"",SUMIFS('연차 사용 기록'!$H$4:$H$1503,'연차 사용 기록'!$C$4:$C$1503,$A61,'연차 사용 기록'!$A$4:$A$1503,"&gt;="&amp;DATE(YEAR($B$2),MONTH($B$2)+8,1),'연차 사용 기록'!$A$4:$A$1503,"&lt;"&amp;DATE(YEAR($B$2),MONTH($B$2)+9,1)))</f>
        <v/>
      </c>
      <c r="X61" s="15">
        <f>IF(OR($A61="",$B$2=""),"",SUMIFS('연차 사용 기록'!$H$4:$H$1503,'연차 사용 기록'!$C$4:$C$1503,$A61,'연차 사용 기록'!$A$4:$A$1503,"&gt;="&amp;DATE(YEAR($B$2),MONTH($B$2)+9,1),'연차 사용 기록'!$A$4:$A$1503,"&lt;"&amp;DATE(YEAR($B$2),MONTH($B$2)+10,1)))</f>
        <v/>
      </c>
      <c r="Y61" s="15">
        <f>IF(OR($A61="",$B$2=""),"",SUMIFS('연차 사용 기록'!$H$4:$H$1503,'연차 사용 기록'!$C$4:$C$1503,$A61,'연차 사용 기록'!$A$4:$A$1503,"&gt;="&amp;DATE(YEAR($B$2),MONTH($B$2)+10,1),'연차 사용 기록'!$A$4:$A$1503,"&lt;"&amp;DATE(YEAR($B$2),MONTH($B$2)+11,1)))</f>
        <v/>
      </c>
      <c r="Z61" s="15">
        <f>IF(OR($A61="",$B$2=""),"",SUMIFS('연차 사용 기록'!$H$4:$H$1503,'연차 사용 기록'!$C$4:$C$1503,$A61,'연차 사용 기록'!$A$4:$A$1503,"&gt;="&amp;DATE(YEAR($B$2),MONTH($B$2)+11,1),'연차 사용 기록'!$A$4:$A$1503,"&lt;"&amp;DATE(YEAR($B$2),MONTH($B$2)+12,1)))</f>
        <v/>
      </c>
    </row>
    <row r="62">
      <c r="A62" s="12" t="n"/>
      <c r="B62" s="12" t="n"/>
      <c r="C62" s="12" t="n"/>
      <c r="D62" s="7" t="n"/>
      <c r="E62" s="12" t="n"/>
      <c r="F62" s="12" t="n"/>
      <c r="G62" s="12">
        <f>IF(A62="","",SUMIFS('연차 사용 기록'!$H$4:$H$1503,'연차 사용 기록'!$C$4:$C$1503,A62,'연차 사용 기록'!$A$4:$A$1503,"&gt;="&amp;IF($B$2="",0,$B$2),'연차 사용 기록'!$A$4:$A$1503,"&lt;="&amp;IF($D$2="",2958465,$D$2)))</f>
        <v/>
      </c>
      <c r="H62" s="12">
        <f>IF(A62="","",(N(E62)+N(F62))-N(G62))</f>
        <v/>
      </c>
      <c r="I62" s="13">
        <f>IF(OR(A62="",(N(E62)+N(F62))=0),"",G62/(N(E62)+N(F62)))</f>
        <v/>
      </c>
      <c r="J62" s="7" t="n"/>
      <c r="K62" s="7" t="n"/>
      <c r="L62" s="12">
        <f>IF(OR(A62="",$D$2=""),"",IF(TODAY()&gt;$D$2,H62,""))</f>
        <v/>
      </c>
      <c r="M62" s="12" t="n"/>
      <c r="N62" s="14" t="n"/>
      <c r="O62" s="15">
        <f>IF(OR($A62="",$B$2=""),"",SUMIFS('연차 사용 기록'!$H$4:$H$1503,'연차 사용 기록'!$C$4:$C$1503,$A62,'연차 사용 기록'!$A$4:$A$1503,"&gt;="&amp;DATE(YEAR($B$2),MONTH($B$2)+0,1),'연차 사용 기록'!$A$4:$A$1503,"&lt;"&amp;DATE(YEAR($B$2),MONTH($B$2)+1,1)))</f>
        <v/>
      </c>
      <c r="P62" s="15">
        <f>IF(OR($A62="",$B$2=""),"",SUMIFS('연차 사용 기록'!$H$4:$H$1503,'연차 사용 기록'!$C$4:$C$1503,$A62,'연차 사용 기록'!$A$4:$A$1503,"&gt;="&amp;DATE(YEAR($B$2),MONTH($B$2)+1,1),'연차 사용 기록'!$A$4:$A$1503,"&lt;"&amp;DATE(YEAR($B$2),MONTH($B$2)+2,1)))</f>
        <v/>
      </c>
      <c r="Q62" s="15">
        <f>IF(OR($A62="",$B$2=""),"",SUMIFS('연차 사용 기록'!$H$4:$H$1503,'연차 사용 기록'!$C$4:$C$1503,$A62,'연차 사용 기록'!$A$4:$A$1503,"&gt;="&amp;DATE(YEAR($B$2),MONTH($B$2)+2,1),'연차 사용 기록'!$A$4:$A$1503,"&lt;"&amp;DATE(YEAR($B$2),MONTH($B$2)+3,1)))</f>
        <v/>
      </c>
      <c r="R62" s="15">
        <f>IF(OR($A62="",$B$2=""),"",SUMIFS('연차 사용 기록'!$H$4:$H$1503,'연차 사용 기록'!$C$4:$C$1503,$A62,'연차 사용 기록'!$A$4:$A$1503,"&gt;="&amp;DATE(YEAR($B$2),MONTH($B$2)+3,1),'연차 사용 기록'!$A$4:$A$1503,"&lt;"&amp;DATE(YEAR($B$2),MONTH($B$2)+4,1)))</f>
        <v/>
      </c>
      <c r="S62" s="15">
        <f>IF(OR($A62="",$B$2=""),"",SUMIFS('연차 사용 기록'!$H$4:$H$1503,'연차 사용 기록'!$C$4:$C$1503,$A62,'연차 사용 기록'!$A$4:$A$1503,"&gt;="&amp;DATE(YEAR($B$2),MONTH($B$2)+4,1),'연차 사용 기록'!$A$4:$A$1503,"&lt;"&amp;DATE(YEAR($B$2),MONTH($B$2)+5,1)))</f>
        <v/>
      </c>
      <c r="T62" s="15">
        <f>IF(OR($A62="",$B$2=""),"",SUMIFS('연차 사용 기록'!$H$4:$H$1503,'연차 사용 기록'!$C$4:$C$1503,$A62,'연차 사용 기록'!$A$4:$A$1503,"&gt;="&amp;DATE(YEAR($B$2),MONTH($B$2)+5,1),'연차 사용 기록'!$A$4:$A$1503,"&lt;"&amp;DATE(YEAR($B$2),MONTH($B$2)+6,1)))</f>
        <v/>
      </c>
      <c r="U62" s="15">
        <f>IF(OR($A62="",$B$2=""),"",SUMIFS('연차 사용 기록'!$H$4:$H$1503,'연차 사용 기록'!$C$4:$C$1503,$A62,'연차 사용 기록'!$A$4:$A$1503,"&gt;="&amp;DATE(YEAR($B$2),MONTH($B$2)+6,1),'연차 사용 기록'!$A$4:$A$1503,"&lt;"&amp;DATE(YEAR($B$2),MONTH($B$2)+7,1)))</f>
        <v/>
      </c>
      <c r="V62" s="15">
        <f>IF(OR($A62="",$B$2=""),"",SUMIFS('연차 사용 기록'!$H$4:$H$1503,'연차 사용 기록'!$C$4:$C$1503,$A62,'연차 사용 기록'!$A$4:$A$1503,"&gt;="&amp;DATE(YEAR($B$2),MONTH($B$2)+7,1),'연차 사용 기록'!$A$4:$A$1503,"&lt;"&amp;DATE(YEAR($B$2),MONTH($B$2)+8,1)))</f>
        <v/>
      </c>
      <c r="W62" s="15">
        <f>IF(OR($A62="",$B$2=""),"",SUMIFS('연차 사용 기록'!$H$4:$H$1503,'연차 사용 기록'!$C$4:$C$1503,$A62,'연차 사용 기록'!$A$4:$A$1503,"&gt;="&amp;DATE(YEAR($B$2),MONTH($B$2)+8,1),'연차 사용 기록'!$A$4:$A$1503,"&lt;"&amp;DATE(YEAR($B$2),MONTH($B$2)+9,1)))</f>
        <v/>
      </c>
      <c r="X62" s="15">
        <f>IF(OR($A62="",$B$2=""),"",SUMIFS('연차 사용 기록'!$H$4:$H$1503,'연차 사용 기록'!$C$4:$C$1503,$A62,'연차 사용 기록'!$A$4:$A$1503,"&gt;="&amp;DATE(YEAR($B$2),MONTH($B$2)+9,1),'연차 사용 기록'!$A$4:$A$1503,"&lt;"&amp;DATE(YEAR($B$2),MONTH($B$2)+10,1)))</f>
        <v/>
      </c>
      <c r="Y62" s="15">
        <f>IF(OR($A62="",$B$2=""),"",SUMIFS('연차 사용 기록'!$H$4:$H$1503,'연차 사용 기록'!$C$4:$C$1503,$A62,'연차 사용 기록'!$A$4:$A$1503,"&gt;="&amp;DATE(YEAR($B$2),MONTH($B$2)+10,1),'연차 사용 기록'!$A$4:$A$1503,"&lt;"&amp;DATE(YEAR($B$2),MONTH($B$2)+11,1)))</f>
        <v/>
      </c>
      <c r="Z62" s="15">
        <f>IF(OR($A62="",$B$2=""),"",SUMIFS('연차 사용 기록'!$H$4:$H$1503,'연차 사용 기록'!$C$4:$C$1503,$A62,'연차 사용 기록'!$A$4:$A$1503,"&gt;="&amp;DATE(YEAR($B$2),MONTH($B$2)+11,1),'연차 사용 기록'!$A$4:$A$1503,"&lt;"&amp;DATE(YEAR($B$2),MONTH($B$2)+12,1)))</f>
        <v/>
      </c>
    </row>
    <row r="63">
      <c r="A63" s="12" t="n"/>
      <c r="B63" s="12" t="n"/>
      <c r="C63" s="12" t="n"/>
      <c r="D63" s="7" t="n"/>
      <c r="E63" s="12" t="n"/>
      <c r="F63" s="12" t="n"/>
      <c r="G63" s="12">
        <f>IF(A63="","",SUMIFS('연차 사용 기록'!$H$4:$H$1503,'연차 사용 기록'!$C$4:$C$1503,A63,'연차 사용 기록'!$A$4:$A$1503,"&gt;="&amp;IF($B$2="",0,$B$2),'연차 사용 기록'!$A$4:$A$1503,"&lt;="&amp;IF($D$2="",2958465,$D$2)))</f>
        <v/>
      </c>
      <c r="H63" s="12">
        <f>IF(A63="","",(N(E63)+N(F63))-N(G63))</f>
        <v/>
      </c>
      <c r="I63" s="13">
        <f>IF(OR(A63="",(N(E63)+N(F63))=0),"",G63/(N(E63)+N(F63)))</f>
        <v/>
      </c>
      <c r="J63" s="7" t="n"/>
      <c r="K63" s="7" t="n"/>
      <c r="L63" s="12">
        <f>IF(OR(A63="",$D$2=""),"",IF(TODAY()&gt;$D$2,H63,""))</f>
        <v/>
      </c>
      <c r="M63" s="12" t="n"/>
      <c r="N63" s="14" t="n"/>
      <c r="O63" s="15">
        <f>IF(OR($A63="",$B$2=""),"",SUMIFS('연차 사용 기록'!$H$4:$H$1503,'연차 사용 기록'!$C$4:$C$1503,$A63,'연차 사용 기록'!$A$4:$A$1503,"&gt;="&amp;DATE(YEAR($B$2),MONTH($B$2)+0,1),'연차 사용 기록'!$A$4:$A$1503,"&lt;"&amp;DATE(YEAR($B$2),MONTH($B$2)+1,1)))</f>
        <v/>
      </c>
      <c r="P63" s="15">
        <f>IF(OR($A63="",$B$2=""),"",SUMIFS('연차 사용 기록'!$H$4:$H$1503,'연차 사용 기록'!$C$4:$C$1503,$A63,'연차 사용 기록'!$A$4:$A$1503,"&gt;="&amp;DATE(YEAR($B$2),MONTH($B$2)+1,1),'연차 사용 기록'!$A$4:$A$1503,"&lt;"&amp;DATE(YEAR($B$2),MONTH($B$2)+2,1)))</f>
        <v/>
      </c>
      <c r="Q63" s="15">
        <f>IF(OR($A63="",$B$2=""),"",SUMIFS('연차 사용 기록'!$H$4:$H$1503,'연차 사용 기록'!$C$4:$C$1503,$A63,'연차 사용 기록'!$A$4:$A$1503,"&gt;="&amp;DATE(YEAR($B$2),MONTH($B$2)+2,1),'연차 사용 기록'!$A$4:$A$1503,"&lt;"&amp;DATE(YEAR($B$2),MONTH($B$2)+3,1)))</f>
        <v/>
      </c>
      <c r="R63" s="15">
        <f>IF(OR($A63="",$B$2=""),"",SUMIFS('연차 사용 기록'!$H$4:$H$1503,'연차 사용 기록'!$C$4:$C$1503,$A63,'연차 사용 기록'!$A$4:$A$1503,"&gt;="&amp;DATE(YEAR($B$2),MONTH($B$2)+3,1),'연차 사용 기록'!$A$4:$A$1503,"&lt;"&amp;DATE(YEAR($B$2),MONTH($B$2)+4,1)))</f>
        <v/>
      </c>
      <c r="S63" s="15">
        <f>IF(OR($A63="",$B$2=""),"",SUMIFS('연차 사용 기록'!$H$4:$H$1503,'연차 사용 기록'!$C$4:$C$1503,$A63,'연차 사용 기록'!$A$4:$A$1503,"&gt;="&amp;DATE(YEAR($B$2),MONTH($B$2)+4,1),'연차 사용 기록'!$A$4:$A$1503,"&lt;"&amp;DATE(YEAR($B$2),MONTH($B$2)+5,1)))</f>
        <v/>
      </c>
      <c r="T63" s="15">
        <f>IF(OR($A63="",$B$2=""),"",SUMIFS('연차 사용 기록'!$H$4:$H$1503,'연차 사용 기록'!$C$4:$C$1503,$A63,'연차 사용 기록'!$A$4:$A$1503,"&gt;="&amp;DATE(YEAR($B$2),MONTH($B$2)+5,1),'연차 사용 기록'!$A$4:$A$1503,"&lt;"&amp;DATE(YEAR($B$2),MONTH($B$2)+6,1)))</f>
        <v/>
      </c>
      <c r="U63" s="15">
        <f>IF(OR($A63="",$B$2=""),"",SUMIFS('연차 사용 기록'!$H$4:$H$1503,'연차 사용 기록'!$C$4:$C$1503,$A63,'연차 사용 기록'!$A$4:$A$1503,"&gt;="&amp;DATE(YEAR($B$2),MONTH($B$2)+6,1),'연차 사용 기록'!$A$4:$A$1503,"&lt;"&amp;DATE(YEAR($B$2),MONTH($B$2)+7,1)))</f>
        <v/>
      </c>
      <c r="V63" s="15">
        <f>IF(OR($A63="",$B$2=""),"",SUMIFS('연차 사용 기록'!$H$4:$H$1503,'연차 사용 기록'!$C$4:$C$1503,$A63,'연차 사용 기록'!$A$4:$A$1503,"&gt;="&amp;DATE(YEAR($B$2),MONTH($B$2)+7,1),'연차 사용 기록'!$A$4:$A$1503,"&lt;"&amp;DATE(YEAR($B$2),MONTH($B$2)+8,1)))</f>
        <v/>
      </c>
      <c r="W63" s="15">
        <f>IF(OR($A63="",$B$2=""),"",SUMIFS('연차 사용 기록'!$H$4:$H$1503,'연차 사용 기록'!$C$4:$C$1503,$A63,'연차 사용 기록'!$A$4:$A$1503,"&gt;="&amp;DATE(YEAR($B$2),MONTH($B$2)+8,1),'연차 사용 기록'!$A$4:$A$1503,"&lt;"&amp;DATE(YEAR($B$2),MONTH($B$2)+9,1)))</f>
        <v/>
      </c>
      <c r="X63" s="15">
        <f>IF(OR($A63="",$B$2=""),"",SUMIFS('연차 사용 기록'!$H$4:$H$1503,'연차 사용 기록'!$C$4:$C$1503,$A63,'연차 사용 기록'!$A$4:$A$1503,"&gt;="&amp;DATE(YEAR($B$2),MONTH($B$2)+9,1),'연차 사용 기록'!$A$4:$A$1503,"&lt;"&amp;DATE(YEAR($B$2),MONTH($B$2)+10,1)))</f>
        <v/>
      </c>
      <c r="Y63" s="15">
        <f>IF(OR($A63="",$B$2=""),"",SUMIFS('연차 사용 기록'!$H$4:$H$1503,'연차 사용 기록'!$C$4:$C$1503,$A63,'연차 사용 기록'!$A$4:$A$1503,"&gt;="&amp;DATE(YEAR($B$2),MONTH($B$2)+10,1),'연차 사용 기록'!$A$4:$A$1503,"&lt;"&amp;DATE(YEAR($B$2),MONTH($B$2)+11,1)))</f>
        <v/>
      </c>
      <c r="Z63" s="15">
        <f>IF(OR($A63="",$B$2=""),"",SUMIFS('연차 사용 기록'!$H$4:$H$1503,'연차 사용 기록'!$C$4:$C$1503,$A63,'연차 사용 기록'!$A$4:$A$1503,"&gt;="&amp;DATE(YEAR($B$2),MONTH($B$2)+11,1),'연차 사용 기록'!$A$4:$A$1503,"&lt;"&amp;DATE(YEAR($B$2),MONTH($B$2)+12,1)))</f>
        <v/>
      </c>
    </row>
    <row r="64">
      <c r="A64" s="12" t="n"/>
      <c r="B64" s="12" t="n"/>
      <c r="C64" s="12" t="n"/>
      <c r="D64" s="7" t="n"/>
      <c r="E64" s="12" t="n"/>
      <c r="F64" s="12" t="n"/>
      <c r="G64" s="12">
        <f>IF(A64="","",SUMIFS('연차 사용 기록'!$H$4:$H$1503,'연차 사용 기록'!$C$4:$C$1503,A64,'연차 사용 기록'!$A$4:$A$1503,"&gt;="&amp;IF($B$2="",0,$B$2),'연차 사용 기록'!$A$4:$A$1503,"&lt;="&amp;IF($D$2="",2958465,$D$2)))</f>
        <v/>
      </c>
      <c r="H64" s="12">
        <f>IF(A64="","",(N(E64)+N(F64))-N(G64))</f>
        <v/>
      </c>
      <c r="I64" s="13">
        <f>IF(OR(A64="",(N(E64)+N(F64))=0),"",G64/(N(E64)+N(F64)))</f>
        <v/>
      </c>
      <c r="J64" s="7" t="n"/>
      <c r="K64" s="7" t="n"/>
      <c r="L64" s="12">
        <f>IF(OR(A64="",$D$2=""),"",IF(TODAY()&gt;$D$2,H64,""))</f>
        <v/>
      </c>
      <c r="M64" s="12" t="n"/>
      <c r="N64" s="14" t="n"/>
      <c r="O64" s="15">
        <f>IF(OR($A64="",$B$2=""),"",SUMIFS('연차 사용 기록'!$H$4:$H$1503,'연차 사용 기록'!$C$4:$C$1503,$A64,'연차 사용 기록'!$A$4:$A$1503,"&gt;="&amp;DATE(YEAR($B$2),MONTH($B$2)+0,1),'연차 사용 기록'!$A$4:$A$1503,"&lt;"&amp;DATE(YEAR($B$2),MONTH($B$2)+1,1)))</f>
        <v/>
      </c>
      <c r="P64" s="15">
        <f>IF(OR($A64="",$B$2=""),"",SUMIFS('연차 사용 기록'!$H$4:$H$1503,'연차 사용 기록'!$C$4:$C$1503,$A64,'연차 사용 기록'!$A$4:$A$1503,"&gt;="&amp;DATE(YEAR($B$2),MONTH($B$2)+1,1),'연차 사용 기록'!$A$4:$A$1503,"&lt;"&amp;DATE(YEAR($B$2),MONTH($B$2)+2,1)))</f>
        <v/>
      </c>
      <c r="Q64" s="15">
        <f>IF(OR($A64="",$B$2=""),"",SUMIFS('연차 사용 기록'!$H$4:$H$1503,'연차 사용 기록'!$C$4:$C$1503,$A64,'연차 사용 기록'!$A$4:$A$1503,"&gt;="&amp;DATE(YEAR($B$2),MONTH($B$2)+2,1),'연차 사용 기록'!$A$4:$A$1503,"&lt;"&amp;DATE(YEAR($B$2),MONTH($B$2)+3,1)))</f>
        <v/>
      </c>
      <c r="R64" s="15">
        <f>IF(OR($A64="",$B$2=""),"",SUMIFS('연차 사용 기록'!$H$4:$H$1503,'연차 사용 기록'!$C$4:$C$1503,$A64,'연차 사용 기록'!$A$4:$A$1503,"&gt;="&amp;DATE(YEAR($B$2),MONTH($B$2)+3,1),'연차 사용 기록'!$A$4:$A$1503,"&lt;"&amp;DATE(YEAR($B$2),MONTH($B$2)+4,1)))</f>
        <v/>
      </c>
      <c r="S64" s="15">
        <f>IF(OR($A64="",$B$2=""),"",SUMIFS('연차 사용 기록'!$H$4:$H$1503,'연차 사용 기록'!$C$4:$C$1503,$A64,'연차 사용 기록'!$A$4:$A$1503,"&gt;="&amp;DATE(YEAR($B$2),MONTH($B$2)+4,1),'연차 사용 기록'!$A$4:$A$1503,"&lt;"&amp;DATE(YEAR($B$2),MONTH($B$2)+5,1)))</f>
        <v/>
      </c>
      <c r="T64" s="15">
        <f>IF(OR($A64="",$B$2=""),"",SUMIFS('연차 사용 기록'!$H$4:$H$1503,'연차 사용 기록'!$C$4:$C$1503,$A64,'연차 사용 기록'!$A$4:$A$1503,"&gt;="&amp;DATE(YEAR($B$2),MONTH($B$2)+5,1),'연차 사용 기록'!$A$4:$A$1503,"&lt;"&amp;DATE(YEAR($B$2),MONTH($B$2)+6,1)))</f>
        <v/>
      </c>
      <c r="U64" s="15">
        <f>IF(OR($A64="",$B$2=""),"",SUMIFS('연차 사용 기록'!$H$4:$H$1503,'연차 사용 기록'!$C$4:$C$1503,$A64,'연차 사용 기록'!$A$4:$A$1503,"&gt;="&amp;DATE(YEAR($B$2),MONTH($B$2)+6,1),'연차 사용 기록'!$A$4:$A$1503,"&lt;"&amp;DATE(YEAR($B$2),MONTH($B$2)+7,1)))</f>
        <v/>
      </c>
      <c r="V64" s="15">
        <f>IF(OR($A64="",$B$2=""),"",SUMIFS('연차 사용 기록'!$H$4:$H$1503,'연차 사용 기록'!$C$4:$C$1503,$A64,'연차 사용 기록'!$A$4:$A$1503,"&gt;="&amp;DATE(YEAR($B$2),MONTH($B$2)+7,1),'연차 사용 기록'!$A$4:$A$1503,"&lt;"&amp;DATE(YEAR($B$2),MONTH($B$2)+8,1)))</f>
        <v/>
      </c>
      <c r="W64" s="15">
        <f>IF(OR($A64="",$B$2=""),"",SUMIFS('연차 사용 기록'!$H$4:$H$1503,'연차 사용 기록'!$C$4:$C$1503,$A64,'연차 사용 기록'!$A$4:$A$1503,"&gt;="&amp;DATE(YEAR($B$2),MONTH($B$2)+8,1),'연차 사용 기록'!$A$4:$A$1503,"&lt;"&amp;DATE(YEAR($B$2),MONTH($B$2)+9,1)))</f>
        <v/>
      </c>
      <c r="X64" s="15">
        <f>IF(OR($A64="",$B$2=""),"",SUMIFS('연차 사용 기록'!$H$4:$H$1503,'연차 사용 기록'!$C$4:$C$1503,$A64,'연차 사용 기록'!$A$4:$A$1503,"&gt;="&amp;DATE(YEAR($B$2),MONTH($B$2)+9,1),'연차 사용 기록'!$A$4:$A$1503,"&lt;"&amp;DATE(YEAR($B$2),MONTH($B$2)+10,1)))</f>
        <v/>
      </c>
      <c r="Y64" s="15">
        <f>IF(OR($A64="",$B$2=""),"",SUMIFS('연차 사용 기록'!$H$4:$H$1503,'연차 사용 기록'!$C$4:$C$1503,$A64,'연차 사용 기록'!$A$4:$A$1503,"&gt;="&amp;DATE(YEAR($B$2),MONTH($B$2)+10,1),'연차 사용 기록'!$A$4:$A$1503,"&lt;"&amp;DATE(YEAR($B$2),MONTH($B$2)+11,1)))</f>
        <v/>
      </c>
      <c r="Z64" s="15">
        <f>IF(OR($A64="",$B$2=""),"",SUMIFS('연차 사용 기록'!$H$4:$H$1503,'연차 사용 기록'!$C$4:$C$1503,$A64,'연차 사용 기록'!$A$4:$A$1503,"&gt;="&amp;DATE(YEAR($B$2),MONTH($B$2)+11,1),'연차 사용 기록'!$A$4:$A$1503,"&lt;"&amp;DATE(YEAR($B$2),MONTH($B$2)+12,1)))</f>
        <v/>
      </c>
    </row>
    <row r="65">
      <c r="A65" s="12" t="n"/>
      <c r="B65" s="12" t="n"/>
      <c r="C65" s="12" t="n"/>
      <c r="D65" s="7" t="n"/>
      <c r="E65" s="12" t="n"/>
      <c r="F65" s="12" t="n"/>
      <c r="G65" s="12">
        <f>IF(A65="","",SUMIFS('연차 사용 기록'!$H$4:$H$1503,'연차 사용 기록'!$C$4:$C$1503,A65,'연차 사용 기록'!$A$4:$A$1503,"&gt;="&amp;IF($B$2="",0,$B$2),'연차 사용 기록'!$A$4:$A$1503,"&lt;="&amp;IF($D$2="",2958465,$D$2)))</f>
        <v/>
      </c>
      <c r="H65" s="12">
        <f>IF(A65="","",(N(E65)+N(F65))-N(G65))</f>
        <v/>
      </c>
      <c r="I65" s="13">
        <f>IF(OR(A65="",(N(E65)+N(F65))=0),"",G65/(N(E65)+N(F65)))</f>
        <v/>
      </c>
      <c r="J65" s="7" t="n"/>
      <c r="K65" s="7" t="n"/>
      <c r="L65" s="12">
        <f>IF(OR(A65="",$D$2=""),"",IF(TODAY()&gt;$D$2,H65,""))</f>
        <v/>
      </c>
      <c r="M65" s="12" t="n"/>
      <c r="N65" s="14" t="n"/>
      <c r="O65" s="15">
        <f>IF(OR($A65="",$B$2=""),"",SUMIFS('연차 사용 기록'!$H$4:$H$1503,'연차 사용 기록'!$C$4:$C$1503,$A65,'연차 사용 기록'!$A$4:$A$1503,"&gt;="&amp;DATE(YEAR($B$2),MONTH($B$2)+0,1),'연차 사용 기록'!$A$4:$A$1503,"&lt;"&amp;DATE(YEAR($B$2),MONTH($B$2)+1,1)))</f>
        <v/>
      </c>
      <c r="P65" s="15">
        <f>IF(OR($A65="",$B$2=""),"",SUMIFS('연차 사용 기록'!$H$4:$H$1503,'연차 사용 기록'!$C$4:$C$1503,$A65,'연차 사용 기록'!$A$4:$A$1503,"&gt;="&amp;DATE(YEAR($B$2),MONTH($B$2)+1,1),'연차 사용 기록'!$A$4:$A$1503,"&lt;"&amp;DATE(YEAR($B$2),MONTH($B$2)+2,1)))</f>
        <v/>
      </c>
      <c r="Q65" s="15">
        <f>IF(OR($A65="",$B$2=""),"",SUMIFS('연차 사용 기록'!$H$4:$H$1503,'연차 사용 기록'!$C$4:$C$1503,$A65,'연차 사용 기록'!$A$4:$A$1503,"&gt;="&amp;DATE(YEAR($B$2),MONTH($B$2)+2,1),'연차 사용 기록'!$A$4:$A$1503,"&lt;"&amp;DATE(YEAR($B$2),MONTH($B$2)+3,1)))</f>
        <v/>
      </c>
      <c r="R65" s="15">
        <f>IF(OR($A65="",$B$2=""),"",SUMIFS('연차 사용 기록'!$H$4:$H$1503,'연차 사용 기록'!$C$4:$C$1503,$A65,'연차 사용 기록'!$A$4:$A$1503,"&gt;="&amp;DATE(YEAR($B$2),MONTH($B$2)+3,1),'연차 사용 기록'!$A$4:$A$1503,"&lt;"&amp;DATE(YEAR($B$2),MONTH($B$2)+4,1)))</f>
        <v/>
      </c>
      <c r="S65" s="15">
        <f>IF(OR($A65="",$B$2=""),"",SUMIFS('연차 사용 기록'!$H$4:$H$1503,'연차 사용 기록'!$C$4:$C$1503,$A65,'연차 사용 기록'!$A$4:$A$1503,"&gt;="&amp;DATE(YEAR($B$2),MONTH($B$2)+4,1),'연차 사용 기록'!$A$4:$A$1503,"&lt;"&amp;DATE(YEAR($B$2),MONTH($B$2)+5,1)))</f>
        <v/>
      </c>
      <c r="T65" s="15">
        <f>IF(OR($A65="",$B$2=""),"",SUMIFS('연차 사용 기록'!$H$4:$H$1503,'연차 사용 기록'!$C$4:$C$1503,$A65,'연차 사용 기록'!$A$4:$A$1503,"&gt;="&amp;DATE(YEAR($B$2),MONTH($B$2)+5,1),'연차 사용 기록'!$A$4:$A$1503,"&lt;"&amp;DATE(YEAR($B$2),MONTH($B$2)+6,1)))</f>
        <v/>
      </c>
      <c r="U65" s="15">
        <f>IF(OR($A65="",$B$2=""),"",SUMIFS('연차 사용 기록'!$H$4:$H$1503,'연차 사용 기록'!$C$4:$C$1503,$A65,'연차 사용 기록'!$A$4:$A$1503,"&gt;="&amp;DATE(YEAR($B$2),MONTH($B$2)+6,1),'연차 사용 기록'!$A$4:$A$1503,"&lt;"&amp;DATE(YEAR($B$2),MONTH($B$2)+7,1)))</f>
        <v/>
      </c>
      <c r="V65" s="15">
        <f>IF(OR($A65="",$B$2=""),"",SUMIFS('연차 사용 기록'!$H$4:$H$1503,'연차 사용 기록'!$C$4:$C$1503,$A65,'연차 사용 기록'!$A$4:$A$1503,"&gt;="&amp;DATE(YEAR($B$2),MONTH($B$2)+7,1),'연차 사용 기록'!$A$4:$A$1503,"&lt;"&amp;DATE(YEAR($B$2),MONTH($B$2)+8,1)))</f>
        <v/>
      </c>
      <c r="W65" s="15">
        <f>IF(OR($A65="",$B$2=""),"",SUMIFS('연차 사용 기록'!$H$4:$H$1503,'연차 사용 기록'!$C$4:$C$1503,$A65,'연차 사용 기록'!$A$4:$A$1503,"&gt;="&amp;DATE(YEAR($B$2),MONTH($B$2)+8,1),'연차 사용 기록'!$A$4:$A$1503,"&lt;"&amp;DATE(YEAR($B$2),MONTH($B$2)+9,1)))</f>
        <v/>
      </c>
      <c r="X65" s="15">
        <f>IF(OR($A65="",$B$2=""),"",SUMIFS('연차 사용 기록'!$H$4:$H$1503,'연차 사용 기록'!$C$4:$C$1503,$A65,'연차 사용 기록'!$A$4:$A$1503,"&gt;="&amp;DATE(YEAR($B$2),MONTH($B$2)+9,1),'연차 사용 기록'!$A$4:$A$1503,"&lt;"&amp;DATE(YEAR($B$2),MONTH($B$2)+10,1)))</f>
        <v/>
      </c>
      <c r="Y65" s="15">
        <f>IF(OR($A65="",$B$2=""),"",SUMIFS('연차 사용 기록'!$H$4:$H$1503,'연차 사용 기록'!$C$4:$C$1503,$A65,'연차 사용 기록'!$A$4:$A$1503,"&gt;="&amp;DATE(YEAR($B$2),MONTH($B$2)+10,1),'연차 사용 기록'!$A$4:$A$1503,"&lt;"&amp;DATE(YEAR($B$2),MONTH($B$2)+11,1)))</f>
        <v/>
      </c>
      <c r="Z65" s="15">
        <f>IF(OR($A65="",$B$2=""),"",SUMIFS('연차 사용 기록'!$H$4:$H$1503,'연차 사용 기록'!$C$4:$C$1503,$A65,'연차 사용 기록'!$A$4:$A$1503,"&gt;="&amp;DATE(YEAR($B$2),MONTH($B$2)+11,1),'연차 사용 기록'!$A$4:$A$1503,"&lt;"&amp;DATE(YEAR($B$2),MONTH($B$2)+12,1)))</f>
        <v/>
      </c>
    </row>
    <row r="66">
      <c r="A66" s="12" t="n"/>
      <c r="B66" s="12" t="n"/>
      <c r="C66" s="12" t="n"/>
      <c r="D66" s="7" t="n"/>
      <c r="E66" s="12" t="n"/>
      <c r="F66" s="12" t="n"/>
      <c r="G66" s="12">
        <f>IF(A66="","",SUMIFS('연차 사용 기록'!$H$4:$H$1503,'연차 사용 기록'!$C$4:$C$1503,A66,'연차 사용 기록'!$A$4:$A$1503,"&gt;="&amp;IF($B$2="",0,$B$2),'연차 사용 기록'!$A$4:$A$1503,"&lt;="&amp;IF($D$2="",2958465,$D$2)))</f>
        <v/>
      </c>
      <c r="H66" s="12">
        <f>IF(A66="","",(N(E66)+N(F66))-N(G66))</f>
        <v/>
      </c>
      <c r="I66" s="13">
        <f>IF(OR(A66="",(N(E66)+N(F66))=0),"",G66/(N(E66)+N(F66)))</f>
        <v/>
      </c>
      <c r="J66" s="7" t="n"/>
      <c r="K66" s="7" t="n"/>
      <c r="L66" s="12">
        <f>IF(OR(A66="",$D$2=""),"",IF(TODAY()&gt;$D$2,H66,""))</f>
        <v/>
      </c>
      <c r="M66" s="12" t="n"/>
      <c r="N66" s="14" t="n"/>
      <c r="O66" s="15">
        <f>IF(OR($A66="",$B$2=""),"",SUMIFS('연차 사용 기록'!$H$4:$H$1503,'연차 사용 기록'!$C$4:$C$1503,$A66,'연차 사용 기록'!$A$4:$A$1503,"&gt;="&amp;DATE(YEAR($B$2),MONTH($B$2)+0,1),'연차 사용 기록'!$A$4:$A$1503,"&lt;"&amp;DATE(YEAR($B$2),MONTH($B$2)+1,1)))</f>
        <v/>
      </c>
      <c r="P66" s="15">
        <f>IF(OR($A66="",$B$2=""),"",SUMIFS('연차 사용 기록'!$H$4:$H$1503,'연차 사용 기록'!$C$4:$C$1503,$A66,'연차 사용 기록'!$A$4:$A$1503,"&gt;="&amp;DATE(YEAR($B$2),MONTH($B$2)+1,1),'연차 사용 기록'!$A$4:$A$1503,"&lt;"&amp;DATE(YEAR($B$2),MONTH($B$2)+2,1)))</f>
        <v/>
      </c>
      <c r="Q66" s="15">
        <f>IF(OR($A66="",$B$2=""),"",SUMIFS('연차 사용 기록'!$H$4:$H$1503,'연차 사용 기록'!$C$4:$C$1503,$A66,'연차 사용 기록'!$A$4:$A$1503,"&gt;="&amp;DATE(YEAR($B$2),MONTH($B$2)+2,1),'연차 사용 기록'!$A$4:$A$1503,"&lt;"&amp;DATE(YEAR($B$2),MONTH($B$2)+3,1)))</f>
        <v/>
      </c>
      <c r="R66" s="15">
        <f>IF(OR($A66="",$B$2=""),"",SUMIFS('연차 사용 기록'!$H$4:$H$1503,'연차 사용 기록'!$C$4:$C$1503,$A66,'연차 사용 기록'!$A$4:$A$1503,"&gt;="&amp;DATE(YEAR($B$2),MONTH($B$2)+3,1),'연차 사용 기록'!$A$4:$A$1503,"&lt;"&amp;DATE(YEAR($B$2),MONTH($B$2)+4,1)))</f>
        <v/>
      </c>
      <c r="S66" s="15">
        <f>IF(OR($A66="",$B$2=""),"",SUMIFS('연차 사용 기록'!$H$4:$H$1503,'연차 사용 기록'!$C$4:$C$1503,$A66,'연차 사용 기록'!$A$4:$A$1503,"&gt;="&amp;DATE(YEAR($B$2),MONTH($B$2)+4,1),'연차 사용 기록'!$A$4:$A$1503,"&lt;"&amp;DATE(YEAR($B$2),MONTH($B$2)+5,1)))</f>
        <v/>
      </c>
      <c r="T66" s="15">
        <f>IF(OR($A66="",$B$2=""),"",SUMIFS('연차 사용 기록'!$H$4:$H$1503,'연차 사용 기록'!$C$4:$C$1503,$A66,'연차 사용 기록'!$A$4:$A$1503,"&gt;="&amp;DATE(YEAR($B$2),MONTH($B$2)+5,1),'연차 사용 기록'!$A$4:$A$1503,"&lt;"&amp;DATE(YEAR($B$2),MONTH($B$2)+6,1)))</f>
        <v/>
      </c>
      <c r="U66" s="15">
        <f>IF(OR($A66="",$B$2=""),"",SUMIFS('연차 사용 기록'!$H$4:$H$1503,'연차 사용 기록'!$C$4:$C$1503,$A66,'연차 사용 기록'!$A$4:$A$1503,"&gt;="&amp;DATE(YEAR($B$2),MONTH($B$2)+6,1),'연차 사용 기록'!$A$4:$A$1503,"&lt;"&amp;DATE(YEAR($B$2),MONTH($B$2)+7,1)))</f>
        <v/>
      </c>
      <c r="V66" s="15">
        <f>IF(OR($A66="",$B$2=""),"",SUMIFS('연차 사용 기록'!$H$4:$H$1503,'연차 사용 기록'!$C$4:$C$1503,$A66,'연차 사용 기록'!$A$4:$A$1503,"&gt;="&amp;DATE(YEAR($B$2),MONTH($B$2)+7,1),'연차 사용 기록'!$A$4:$A$1503,"&lt;"&amp;DATE(YEAR($B$2),MONTH($B$2)+8,1)))</f>
        <v/>
      </c>
      <c r="W66" s="15">
        <f>IF(OR($A66="",$B$2=""),"",SUMIFS('연차 사용 기록'!$H$4:$H$1503,'연차 사용 기록'!$C$4:$C$1503,$A66,'연차 사용 기록'!$A$4:$A$1503,"&gt;="&amp;DATE(YEAR($B$2),MONTH($B$2)+8,1),'연차 사용 기록'!$A$4:$A$1503,"&lt;"&amp;DATE(YEAR($B$2),MONTH($B$2)+9,1)))</f>
        <v/>
      </c>
      <c r="X66" s="15">
        <f>IF(OR($A66="",$B$2=""),"",SUMIFS('연차 사용 기록'!$H$4:$H$1503,'연차 사용 기록'!$C$4:$C$1503,$A66,'연차 사용 기록'!$A$4:$A$1503,"&gt;="&amp;DATE(YEAR($B$2),MONTH($B$2)+9,1),'연차 사용 기록'!$A$4:$A$1503,"&lt;"&amp;DATE(YEAR($B$2),MONTH($B$2)+10,1)))</f>
        <v/>
      </c>
      <c r="Y66" s="15">
        <f>IF(OR($A66="",$B$2=""),"",SUMIFS('연차 사용 기록'!$H$4:$H$1503,'연차 사용 기록'!$C$4:$C$1503,$A66,'연차 사용 기록'!$A$4:$A$1503,"&gt;="&amp;DATE(YEAR($B$2),MONTH($B$2)+10,1),'연차 사용 기록'!$A$4:$A$1503,"&lt;"&amp;DATE(YEAR($B$2),MONTH($B$2)+11,1)))</f>
        <v/>
      </c>
      <c r="Z66" s="15">
        <f>IF(OR($A66="",$B$2=""),"",SUMIFS('연차 사용 기록'!$H$4:$H$1503,'연차 사용 기록'!$C$4:$C$1503,$A66,'연차 사용 기록'!$A$4:$A$1503,"&gt;="&amp;DATE(YEAR($B$2),MONTH($B$2)+11,1),'연차 사용 기록'!$A$4:$A$1503,"&lt;"&amp;DATE(YEAR($B$2),MONTH($B$2)+12,1)))</f>
        <v/>
      </c>
    </row>
    <row r="67">
      <c r="A67" s="12" t="n"/>
      <c r="B67" s="12" t="n"/>
      <c r="C67" s="12" t="n"/>
      <c r="D67" s="7" t="n"/>
      <c r="E67" s="12" t="n"/>
      <c r="F67" s="12" t="n"/>
      <c r="G67" s="12">
        <f>IF(A67="","",SUMIFS('연차 사용 기록'!$H$4:$H$1503,'연차 사용 기록'!$C$4:$C$1503,A67,'연차 사용 기록'!$A$4:$A$1503,"&gt;="&amp;IF($B$2="",0,$B$2),'연차 사용 기록'!$A$4:$A$1503,"&lt;="&amp;IF($D$2="",2958465,$D$2)))</f>
        <v/>
      </c>
      <c r="H67" s="12">
        <f>IF(A67="","",(N(E67)+N(F67))-N(G67))</f>
        <v/>
      </c>
      <c r="I67" s="13">
        <f>IF(OR(A67="",(N(E67)+N(F67))=0),"",G67/(N(E67)+N(F67)))</f>
        <v/>
      </c>
      <c r="J67" s="7" t="n"/>
      <c r="K67" s="7" t="n"/>
      <c r="L67" s="12">
        <f>IF(OR(A67="",$D$2=""),"",IF(TODAY()&gt;$D$2,H67,""))</f>
        <v/>
      </c>
      <c r="M67" s="12" t="n"/>
      <c r="N67" s="14" t="n"/>
      <c r="O67" s="15">
        <f>IF(OR($A67="",$B$2=""),"",SUMIFS('연차 사용 기록'!$H$4:$H$1503,'연차 사용 기록'!$C$4:$C$1503,$A67,'연차 사용 기록'!$A$4:$A$1503,"&gt;="&amp;DATE(YEAR($B$2),MONTH($B$2)+0,1),'연차 사용 기록'!$A$4:$A$1503,"&lt;"&amp;DATE(YEAR($B$2),MONTH($B$2)+1,1)))</f>
        <v/>
      </c>
      <c r="P67" s="15">
        <f>IF(OR($A67="",$B$2=""),"",SUMIFS('연차 사용 기록'!$H$4:$H$1503,'연차 사용 기록'!$C$4:$C$1503,$A67,'연차 사용 기록'!$A$4:$A$1503,"&gt;="&amp;DATE(YEAR($B$2),MONTH($B$2)+1,1),'연차 사용 기록'!$A$4:$A$1503,"&lt;"&amp;DATE(YEAR($B$2),MONTH($B$2)+2,1)))</f>
        <v/>
      </c>
      <c r="Q67" s="15">
        <f>IF(OR($A67="",$B$2=""),"",SUMIFS('연차 사용 기록'!$H$4:$H$1503,'연차 사용 기록'!$C$4:$C$1503,$A67,'연차 사용 기록'!$A$4:$A$1503,"&gt;="&amp;DATE(YEAR($B$2),MONTH($B$2)+2,1),'연차 사용 기록'!$A$4:$A$1503,"&lt;"&amp;DATE(YEAR($B$2),MONTH($B$2)+3,1)))</f>
        <v/>
      </c>
      <c r="R67" s="15">
        <f>IF(OR($A67="",$B$2=""),"",SUMIFS('연차 사용 기록'!$H$4:$H$1503,'연차 사용 기록'!$C$4:$C$1503,$A67,'연차 사용 기록'!$A$4:$A$1503,"&gt;="&amp;DATE(YEAR($B$2),MONTH($B$2)+3,1),'연차 사용 기록'!$A$4:$A$1503,"&lt;"&amp;DATE(YEAR($B$2),MONTH($B$2)+4,1)))</f>
        <v/>
      </c>
      <c r="S67" s="15">
        <f>IF(OR($A67="",$B$2=""),"",SUMIFS('연차 사용 기록'!$H$4:$H$1503,'연차 사용 기록'!$C$4:$C$1503,$A67,'연차 사용 기록'!$A$4:$A$1503,"&gt;="&amp;DATE(YEAR($B$2),MONTH($B$2)+4,1),'연차 사용 기록'!$A$4:$A$1503,"&lt;"&amp;DATE(YEAR($B$2),MONTH($B$2)+5,1)))</f>
        <v/>
      </c>
      <c r="T67" s="15">
        <f>IF(OR($A67="",$B$2=""),"",SUMIFS('연차 사용 기록'!$H$4:$H$1503,'연차 사용 기록'!$C$4:$C$1503,$A67,'연차 사용 기록'!$A$4:$A$1503,"&gt;="&amp;DATE(YEAR($B$2),MONTH($B$2)+5,1),'연차 사용 기록'!$A$4:$A$1503,"&lt;"&amp;DATE(YEAR($B$2),MONTH($B$2)+6,1)))</f>
        <v/>
      </c>
      <c r="U67" s="15">
        <f>IF(OR($A67="",$B$2=""),"",SUMIFS('연차 사용 기록'!$H$4:$H$1503,'연차 사용 기록'!$C$4:$C$1503,$A67,'연차 사용 기록'!$A$4:$A$1503,"&gt;="&amp;DATE(YEAR($B$2),MONTH($B$2)+6,1),'연차 사용 기록'!$A$4:$A$1503,"&lt;"&amp;DATE(YEAR($B$2),MONTH($B$2)+7,1)))</f>
        <v/>
      </c>
      <c r="V67" s="15">
        <f>IF(OR($A67="",$B$2=""),"",SUMIFS('연차 사용 기록'!$H$4:$H$1503,'연차 사용 기록'!$C$4:$C$1503,$A67,'연차 사용 기록'!$A$4:$A$1503,"&gt;="&amp;DATE(YEAR($B$2),MONTH($B$2)+7,1),'연차 사용 기록'!$A$4:$A$1503,"&lt;"&amp;DATE(YEAR($B$2),MONTH($B$2)+8,1)))</f>
        <v/>
      </c>
      <c r="W67" s="15">
        <f>IF(OR($A67="",$B$2=""),"",SUMIFS('연차 사용 기록'!$H$4:$H$1503,'연차 사용 기록'!$C$4:$C$1503,$A67,'연차 사용 기록'!$A$4:$A$1503,"&gt;="&amp;DATE(YEAR($B$2),MONTH($B$2)+8,1),'연차 사용 기록'!$A$4:$A$1503,"&lt;"&amp;DATE(YEAR($B$2),MONTH($B$2)+9,1)))</f>
        <v/>
      </c>
      <c r="X67" s="15">
        <f>IF(OR($A67="",$B$2=""),"",SUMIFS('연차 사용 기록'!$H$4:$H$1503,'연차 사용 기록'!$C$4:$C$1503,$A67,'연차 사용 기록'!$A$4:$A$1503,"&gt;="&amp;DATE(YEAR($B$2),MONTH($B$2)+9,1),'연차 사용 기록'!$A$4:$A$1503,"&lt;"&amp;DATE(YEAR($B$2),MONTH($B$2)+10,1)))</f>
        <v/>
      </c>
      <c r="Y67" s="15">
        <f>IF(OR($A67="",$B$2=""),"",SUMIFS('연차 사용 기록'!$H$4:$H$1503,'연차 사용 기록'!$C$4:$C$1503,$A67,'연차 사용 기록'!$A$4:$A$1503,"&gt;="&amp;DATE(YEAR($B$2),MONTH($B$2)+10,1),'연차 사용 기록'!$A$4:$A$1503,"&lt;"&amp;DATE(YEAR($B$2),MONTH($B$2)+11,1)))</f>
        <v/>
      </c>
      <c r="Z67" s="15">
        <f>IF(OR($A67="",$B$2=""),"",SUMIFS('연차 사용 기록'!$H$4:$H$1503,'연차 사용 기록'!$C$4:$C$1503,$A67,'연차 사용 기록'!$A$4:$A$1503,"&gt;="&amp;DATE(YEAR($B$2),MONTH($B$2)+11,1),'연차 사용 기록'!$A$4:$A$1503,"&lt;"&amp;DATE(YEAR($B$2),MONTH($B$2)+12,1)))</f>
        <v/>
      </c>
    </row>
    <row r="68">
      <c r="A68" s="12" t="n"/>
      <c r="B68" s="12" t="n"/>
      <c r="C68" s="12" t="n"/>
      <c r="D68" s="7" t="n"/>
      <c r="E68" s="12" t="n"/>
      <c r="F68" s="12" t="n"/>
      <c r="G68" s="12">
        <f>IF(A68="","",SUMIFS('연차 사용 기록'!$H$4:$H$1503,'연차 사용 기록'!$C$4:$C$1503,A68,'연차 사용 기록'!$A$4:$A$1503,"&gt;="&amp;IF($B$2="",0,$B$2),'연차 사용 기록'!$A$4:$A$1503,"&lt;="&amp;IF($D$2="",2958465,$D$2)))</f>
        <v/>
      </c>
      <c r="H68" s="12">
        <f>IF(A68="","",(N(E68)+N(F68))-N(G68))</f>
        <v/>
      </c>
      <c r="I68" s="13">
        <f>IF(OR(A68="",(N(E68)+N(F68))=0),"",G68/(N(E68)+N(F68)))</f>
        <v/>
      </c>
      <c r="J68" s="7" t="n"/>
      <c r="K68" s="7" t="n"/>
      <c r="L68" s="12">
        <f>IF(OR(A68="",$D$2=""),"",IF(TODAY()&gt;$D$2,H68,""))</f>
        <v/>
      </c>
      <c r="M68" s="12" t="n"/>
      <c r="N68" s="14" t="n"/>
      <c r="O68" s="15">
        <f>IF(OR($A68="",$B$2=""),"",SUMIFS('연차 사용 기록'!$H$4:$H$1503,'연차 사용 기록'!$C$4:$C$1503,$A68,'연차 사용 기록'!$A$4:$A$1503,"&gt;="&amp;DATE(YEAR($B$2),MONTH($B$2)+0,1),'연차 사용 기록'!$A$4:$A$1503,"&lt;"&amp;DATE(YEAR($B$2),MONTH($B$2)+1,1)))</f>
        <v/>
      </c>
      <c r="P68" s="15">
        <f>IF(OR($A68="",$B$2=""),"",SUMIFS('연차 사용 기록'!$H$4:$H$1503,'연차 사용 기록'!$C$4:$C$1503,$A68,'연차 사용 기록'!$A$4:$A$1503,"&gt;="&amp;DATE(YEAR($B$2),MONTH($B$2)+1,1),'연차 사용 기록'!$A$4:$A$1503,"&lt;"&amp;DATE(YEAR($B$2),MONTH($B$2)+2,1)))</f>
        <v/>
      </c>
      <c r="Q68" s="15">
        <f>IF(OR($A68="",$B$2=""),"",SUMIFS('연차 사용 기록'!$H$4:$H$1503,'연차 사용 기록'!$C$4:$C$1503,$A68,'연차 사용 기록'!$A$4:$A$1503,"&gt;="&amp;DATE(YEAR($B$2),MONTH($B$2)+2,1),'연차 사용 기록'!$A$4:$A$1503,"&lt;"&amp;DATE(YEAR($B$2),MONTH($B$2)+3,1)))</f>
        <v/>
      </c>
      <c r="R68" s="15">
        <f>IF(OR($A68="",$B$2=""),"",SUMIFS('연차 사용 기록'!$H$4:$H$1503,'연차 사용 기록'!$C$4:$C$1503,$A68,'연차 사용 기록'!$A$4:$A$1503,"&gt;="&amp;DATE(YEAR($B$2),MONTH($B$2)+3,1),'연차 사용 기록'!$A$4:$A$1503,"&lt;"&amp;DATE(YEAR($B$2),MONTH($B$2)+4,1)))</f>
        <v/>
      </c>
      <c r="S68" s="15">
        <f>IF(OR($A68="",$B$2=""),"",SUMIFS('연차 사용 기록'!$H$4:$H$1503,'연차 사용 기록'!$C$4:$C$1503,$A68,'연차 사용 기록'!$A$4:$A$1503,"&gt;="&amp;DATE(YEAR($B$2),MONTH($B$2)+4,1),'연차 사용 기록'!$A$4:$A$1503,"&lt;"&amp;DATE(YEAR($B$2),MONTH($B$2)+5,1)))</f>
        <v/>
      </c>
      <c r="T68" s="15">
        <f>IF(OR($A68="",$B$2=""),"",SUMIFS('연차 사용 기록'!$H$4:$H$1503,'연차 사용 기록'!$C$4:$C$1503,$A68,'연차 사용 기록'!$A$4:$A$1503,"&gt;="&amp;DATE(YEAR($B$2),MONTH($B$2)+5,1),'연차 사용 기록'!$A$4:$A$1503,"&lt;"&amp;DATE(YEAR($B$2),MONTH($B$2)+6,1)))</f>
        <v/>
      </c>
      <c r="U68" s="15">
        <f>IF(OR($A68="",$B$2=""),"",SUMIFS('연차 사용 기록'!$H$4:$H$1503,'연차 사용 기록'!$C$4:$C$1503,$A68,'연차 사용 기록'!$A$4:$A$1503,"&gt;="&amp;DATE(YEAR($B$2),MONTH($B$2)+6,1),'연차 사용 기록'!$A$4:$A$1503,"&lt;"&amp;DATE(YEAR($B$2),MONTH($B$2)+7,1)))</f>
        <v/>
      </c>
      <c r="V68" s="15">
        <f>IF(OR($A68="",$B$2=""),"",SUMIFS('연차 사용 기록'!$H$4:$H$1503,'연차 사용 기록'!$C$4:$C$1503,$A68,'연차 사용 기록'!$A$4:$A$1503,"&gt;="&amp;DATE(YEAR($B$2),MONTH($B$2)+7,1),'연차 사용 기록'!$A$4:$A$1503,"&lt;"&amp;DATE(YEAR($B$2),MONTH($B$2)+8,1)))</f>
        <v/>
      </c>
      <c r="W68" s="15">
        <f>IF(OR($A68="",$B$2=""),"",SUMIFS('연차 사용 기록'!$H$4:$H$1503,'연차 사용 기록'!$C$4:$C$1503,$A68,'연차 사용 기록'!$A$4:$A$1503,"&gt;="&amp;DATE(YEAR($B$2),MONTH($B$2)+8,1),'연차 사용 기록'!$A$4:$A$1503,"&lt;"&amp;DATE(YEAR($B$2),MONTH($B$2)+9,1)))</f>
        <v/>
      </c>
      <c r="X68" s="15">
        <f>IF(OR($A68="",$B$2=""),"",SUMIFS('연차 사용 기록'!$H$4:$H$1503,'연차 사용 기록'!$C$4:$C$1503,$A68,'연차 사용 기록'!$A$4:$A$1503,"&gt;="&amp;DATE(YEAR($B$2),MONTH($B$2)+9,1),'연차 사용 기록'!$A$4:$A$1503,"&lt;"&amp;DATE(YEAR($B$2),MONTH($B$2)+10,1)))</f>
        <v/>
      </c>
      <c r="Y68" s="15">
        <f>IF(OR($A68="",$B$2=""),"",SUMIFS('연차 사용 기록'!$H$4:$H$1503,'연차 사용 기록'!$C$4:$C$1503,$A68,'연차 사용 기록'!$A$4:$A$1503,"&gt;="&amp;DATE(YEAR($B$2),MONTH($B$2)+10,1),'연차 사용 기록'!$A$4:$A$1503,"&lt;"&amp;DATE(YEAR($B$2),MONTH($B$2)+11,1)))</f>
        <v/>
      </c>
      <c r="Z68" s="15">
        <f>IF(OR($A68="",$B$2=""),"",SUMIFS('연차 사용 기록'!$H$4:$H$1503,'연차 사용 기록'!$C$4:$C$1503,$A68,'연차 사용 기록'!$A$4:$A$1503,"&gt;="&amp;DATE(YEAR($B$2),MONTH($B$2)+11,1),'연차 사용 기록'!$A$4:$A$1503,"&lt;"&amp;DATE(YEAR($B$2),MONTH($B$2)+12,1)))</f>
        <v/>
      </c>
    </row>
    <row r="69">
      <c r="A69" s="12" t="n"/>
      <c r="B69" s="12" t="n"/>
      <c r="C69" s="12" t="n"/>
      <c r="D69" s="7" t="n"/>
      <c r="E69" s="12" t="n"/>
      <c r="F69" s="12" t="n"/>
      <c r="G69" s="12">
        <f>IF(A69="","",SUMIFS('연차 사용 기록'!$H$4:$H$1503,'연차 사용 기록'!$C$4:$C$1503,A69,'연차 사용 기록'!$A$4:$A$1503,"&gt;="&amp;IF($B$2="",0,$B$2),'연차 사용 기록'!$A$4:$A$1503,"&lt;="&amp;IF($D$2="",2958465,$D$2)))</f>
        <v/>
      </c>
      <c r="H69" s="12">
        <f>IF(A69="","",(N(E69)+N(F69))-N(G69))</f>
        <v/>
      </c>
      <c r="I69" s="13">
        <f>IF(OR(A69="",(N(E69)+N(F69))=0),"",G69/(N(E69)+N(F69)))</f>
        <v/>
      </c>
      <c r="J69" s="7" t="n"/>
      <c r="K69" s="7" t="n"/>
      <c r="L69" s="12">
        <f>IF(OR(A69="",$D$2=""),"",IF(TODAY()&gt;$D$2,H69,""))</f>
        <v/>
      </c>
      <c r="M69" s="12" t="n"/>
      <c r="N69" s="14" t="n"/>
      <c r="O69" s="15">
        <f>IF(OR($A69="",$B$2=""),"",SUMIFS('연차 사용 기록'!$H$4:$H$1503,'연차 사용 기록'!$C$4:$C$1503,$A69,'연차 사용 기록'!$A$4:$A$1503,"&gt;="&amp;DATE(YEAR($B$2),MONTH($B$2)+0,1),'연차 사용 기록'!$A$4:$A$1503,"&lt;"&amp;DATE(YEAR($B$2),MONTH($B$2)+1,1)))</f>
        <v/>
      </c>
      <c r="P69" s="15">
        <f>IF(OR($A69="",$B$2=""),"",SUMIFS('연차 사용 기록'!$H$4:$H$1503,'연차 사용 기록'!$C$4:$C$1503,$A69,'연차 사용 기록'!$A$4:$A$1503,"&gt;="&amp;DATE(YEAR($B$2),MONTH($B$2)+1,1),'연차 사용 기록'!$A$4:$A$1503,"&lt;"&amp;DATE(YEAR($B$2),MONTH($B$2)+2,1)))</f>
        <v/>
      </c>
      <c r="Q69" s="15">
        <f>IF(OR($A69="",$B$2=""),"",SUMIFS('연차 사용 기록'!$H$4:$H$1503,'연차 사용 기록'!$C$4:$C$1503,$A69,'연차 사용 기록'!$A$4:$A$1503,"&gt;="&amp;DATE(YEAR($B$2),MONTH($B$2)+2,1),'연차 사용 기록'!$A$4:$A$1503,"&lt;"&amp;DATE(YEAR($B$2),MONTH($B$2)+3,1)))</f>
        <v/>
      </c>
      <c r="R69" s="15">
        <f>IF(OR($A69="",$B$2=""),"",SUMIFS('연차 사용 기록'!$H$4:$H$1503,'연차 사용 기록'!$C$4:$C$1503,$A69,'연차 사용 기록'!$A$4:$A$1503,"&gt;="&amp;DATE(YEAR($B$2),MONTH($B$2)+3,1),'연차 사용 기록'!$A$4:$A$1503,"&lt;"&amp;DATE(YEAR($B$2),MONTH($B$2)+4,1)))</f>
        <v/>
      </c>
      <c r="S69" s="15">
        <f>IF(OR($A69="",$B$2=""),"",SUMIFS('연차 사용 기록'!$H$4:$H$1503,'연차 사용 기록'!$C$4:$C$1503,$A69,'연차 사용 기록'!$A$4:$A$1503,"&gt;="&amp;DATE(YEAR($B$2),MONTH($B$2)+4,1),'연차 사용 기록'!$A$4:$A$1503,"&lt;"&amp;DATE(YEAR($B$2),MONTH($B$2)+5,1)))</f>
        <v/>
      </c>
      <c r="T69" s="15">
        <f>IF(OR($A69="",$B$2=""),"",SUMIFS('연차 사용 기록'!$H$4:$H$1503,'연차 사용 기록'!$C$4:$C$1503,$A69,'연차 사용 기록'!$A$4:$A$1503,"&gt;="&amp;DATE(YEAR($B$2),MONTH($B$2)+5,1),'연차 사용 기록'!$A$4:$A$1503,"&lt;"&amp;DATE(YEAR($B$2),MONTH($B$2)+6,1)))</f>
        <v/>
      </c>
      <c r="U69" s="15">
        <f>IF(OR($A69="",$B$2=""),"",SUMIFS('연차 사용 기록'!$H$4:$H$1503,'연차 사용 기록'!$C$4:$C$1503,$A69,'연차 사용 기록'!$A$4:$A$1503,"&gt;="&amp;DATE(YEAR($B$2),MONTH($B$2)+6,1),'연차 사용 기록'!$A$4:$A$1503,"&lt;"&amp;DATE(YEAR($B$2),MONTH($B$2)+7,1)))</f>
        <v/>
      </c>
      <c r="V69" s="15">
        <f>IF(OR($A69="",$B$2=""),"",SUMIFS('연차 사용 기록'!$H$4:$H$1503,'연차 사용 기록'!$C$4:$C$1503,$A69,'연차 사용 기록'!$A$4:$A$1503,"&gt;="&amp;DATE(YEAR($B$2),MONTH($B$2)+7,1),'연차 사용 기록'!$A$4:$A$1503,"&lt;"&amp;DATE(YEAR($B$2),MONTH($B$2)+8,1)))</f>
        <v/>
      </c>
      <c r="W69" s="15">
        <f>IF(OR($A69="",$B$2=""),"",SUMIFS('연차 사용 기록'!$H$4:$H$1503,'연차 사용 기록'!$C$4:$C$1503,$A69,'연차 사용 기록'!$A$4:$A$1503,"&gt;="&amp;DATE(YEAR($B$2),MONTH($B$2)+8,1),'연차 사용 기록'!$A$4:$A$1503,"&lt;"&amp;DATE(YEAR($B$2),MONTH($B$2)+9,1)))</f>
        <v/>
      </c>
      <c r="X69" s="15">
        <f>IF(OR($A69="",$B$2=""),"",SUMIFS('연차 사용 기록'!$H$4:$H$1503,'연차 사용 기록'!$C$4:$C$1503,$A69,'연차 사용 기록'!$A$4:$A$1503,"&gt;="&amp;DATE(YEAR($B$2),MONTH($B$2)+9,1),'연차 사용 기록'!$A$4:$A$1503,"&lt;"&amp;DATE(YEAR($B$2),MONTH($B$2)+10,1)))</f>
        <v/>
      </c>
      <c r="Y69" s="15">
        <f>IF(OR($A69="",$B$2=""),"",SUMIFS('연차 사용 기록'!$H$4:$H$1503,'연차 사용 기록'!$C$4:$C$1503,$A69,'연차 사용 기록'!$A$4:$A$1503,"&gt;="&amp;DATE(YEAR($B$2),MONTH($B$2)+10,1),'연차 사용 기록'!$A$4:$A$1503,"&lt;"&amp;DATE(YEAR($B$2),MONTH($B$2)+11,1)))</f>
        <v/>
      </c>
      <c r="Z69" s="15">
        <f>IF(OR($A69="",$B$2=""),"",SUMIFS('연차 사용 기록'!$H$4:$H$1503,'연차 사용 기록'!$C$4:$C$1503,$A69,'연차 사용 기록'!$A$4:$A$1503,"&gt;="&amp;DATE(YEAR($B$2),MONTH($B$2)+11,1),'연차 사용 기록'!$A$4:$A$1503,"&lt;"&amp;DATE(YEAR($B$2),MONTH($B$2)+12,1)))</f>
        <v/>
      </c>
    </row>
    <row r="70">
      <c r="A70" s="12" t="n"/>
      <c r="B70" s="12" t="n"/>
      <c r="C70" s="12" t="n"/>
      <c r="D70" s="7" t="n"/>
      <c r="E70" s="12" t="n"/>
      <c r="F70" s="12" t="n"/>
      <c r="G70" s="12">
        <f>IF(A70="","",SUMIFS('연차 사용 기록'!$H$4:$H$1503,'연차 사용 기록'!$C$4:$C$1503,A70,'연차 사용 기록'!$A$4:$A$1503,"&gt;="&amp;IF($B$2="",0,$B$2),'연차 사용 기록'!$A$4:$A$1503,"&lt;="&amp;IF($D$2="",2958465,$D$2)))</f>
        <v/>
      </c>
      <c r="H70" s="12">
        <f>IF(A70="","",(N(E70)+N(F70))-N(G70))</f>
        <v/>
      </c>
      <c r="I70" s="13">
        <f>IF(OR(A70="",(N(E70)+N(F70))=0),"",G70/(N(E70)+N(F70)))</f>
        <v/>
      </c>
      <c r="J70" s="7" t="n"/>
      <c r="K70" s="7" t="n"/>
      <c r="L70" s="12">
        <f>IF(OR(A70="",$D$2=""),"",IF(TODAY()&gt;$D$2,H70,""))</f>
        <v/>
      </c>
      <c r="M70" s="12" t="n"/>
      <c r="N70" s="14" t="n"/>
      <c r="O70" s="15">
        <f>IF(OR($A70="",$B$2=""),"",SUMIFS('연차 사용 기록'!$H$4:$H$1503,'연차 사용 기록'!$C$4:$C$1503,$A70,'연차 사용 기록'!$A$4:$A$1503,"&gt;="&amp;DATE(YEAR($B$2),MONTH($B$2)+0,1),'연차 사용 기록'!$A$4:$A$1503,"&lt;"&amp;DATE(YEAR($B$2),MONTH($B$2)+1,1)))</f>
        <v/>
      </c>
      <c r="P70" s="15">
        <f>IF(OR($A70="",$B$2=""),"",SUMIFS('연차 사용 기록'!$H$4:$H$1503,'연차 사용 기록'!$C$4:$C$1503,$A70,'연차 사용 기록'!$A$4:$A$1503,"&gt;="&amp;DATE(YEAR($B$2),MONTH($B$2)+1,1),'연차 사용 기록'!$A$4:$A$1503,"&lt;"&amp;DATE(YEAR($B$2),MONTH($B$2)+2,1)))</f>
        <v/>
      </c>
      <c r="Q70" s="15">
        <f>IF(OR($A70="",$B$2=""),"",SUMIFS('연차 사용 기록'!$H$4:$H$1503,'연차 사용 기록'!$C$4:$C$1503,$A70,'연차 사용 기록'!$A$4:$A$1503,"&gt;="&amp;DATE(YEAR($B$2),MONTH($B$2)+2,1),'연차 사용 기록'!$A$4:$A$1503,"&lt;"&amp;DATE(YEAR($B$2),MONTH($B$2)+3,1)))</f>
        <v/>
      </c>
      <c r="R70" s="15">
        <f>IF(OR($A70="",$B$2=""),"",SUMIFS('연차 사용 기록'!$H$4:$H$1503,'연차 사용 기록'!$C$4:$C$1503,$A70,'연차 사용 기록'!$A$4:$A$1503,"&gt;="&amp;DATE(YEAR($B$2),MONTH($B$2)+3,1),'연차 사용 기록'!$A$4:$A$1503,"&lt;"&amp;DATE(YEAR($B$2),MONTH($B$2)+4,1)))</f>
        <v/>
      </c>
      <c r="S70" s="15">
        <f>IF(OR($A70="",$B$2=""),"",SUMIFS('연차 사용 기록'!$H$4:$H$1503,'연차 사용 기록'!$C$4:$C$1503,$A70,'연차 사용 기록'!$A$4:$A$1503,"&gt;="&amp;DATE(YEAR($B$2),MONTH($B$2)+4,1),'연차 사용 기록'!$A$4:$A$1503,"&lt;"&amp;DATE(YEAR($B$2),MONTH($B$2)+5,1)))</f>
        <v/>
      </c>
      <c r="T70" s="15">
        <f>IF(OR($A70="",$B$2=""),"",SUMIFS('연차 사용 기록'!$H$4:$H$1503,'연차 사용 기록'!$C$4:$C$1503,$A70,'연차 사용 기록'!$A$4:$A$1503,"&gt;="&amp;DATE(YEAR($B$2),MONTH($B$2)+5,1),'연차 사용 기록'!$A$4:$A$1503,"&lt;"&amp;DATE(YEAR($B$2),MONTH($B$2)+6,1)))</f>
        <v/>
      </c>
      <c r="U70" s="15">
        <f>IF(OR($A70="",$B$2=""),"",SUMIFS('연차 사용 기록'!$H$4:$H$1503,'연차 사용 기록'!$C$4:$C$1503,$A70,'연차 사용 기록'!$A$4:$A$1503,"&gt;="&amp;DATE(YEAR($B$2),MONTH($B$2)+6,1),'연차 사용 기록'!$A$4:$A$1503,"&lt;"&amp;DATE(YEAR($B$2),MONTH($B$2)+7,1)))</f>
        <v/>
      </c>
      <c r="V70" s="15">
        <f>IF(OR($A70="",$B$2=""),"",SUMIFS('연차 사용 기록'!$H$4:$H$1503,'연차 사용 기록'!$C$4:$C$1503,$A70,'연차 사용 기록'!$A$4:$A$1503,"&gt;="&amp;DATE(YEAR($B$2),MONTH($B$2)+7,1),'연차 사용 기록'!$A$4:$A$1503,"&lt;"&amp;DATE(YEAR($B$2),MONTH($B$2)+8,1)))</f>
        <v/>
      </c>
      <c r="W70" s="15">
        <f>IF(OR($A70="",$B$2=""),"",SUMIFS('연차 사용 기록'!$H$4:$H$1503,'연차 사용 기록'!$C$4:$C$1503,$A70,'연차 사용 기록'!$A$4:$A$1503,"&gt;="&amp;DATE(YEAR($B$2),MONTH($B$2)+8,1),'연차 사용 기록'!$A$4:$A$1503,"&lt;"&amp;DATE(YEAR($B$2),MONTH($B$2)+9,1)))</f>
        <v/>
      </c>
      <c r="X70" s="15">
        <f>IF(OR($A70="",$B$2=""),"",SUMIFS('연차 사용 기록'!$H$4:$H$1503,'연차 사용 기록'!$C$4:$C$1503,$A70,'연차 사용 기록'!$A$4:$A$1503,"&gt;="&amp;DATE(YEAR($B$2),MONTH($B$2)+9,1),'연차 사용 기록'!$A$4:$A$1503,"&lt;"&amp;DATE(YEAR($B$2),MONTH($B$2)+10,1)))</f>
        <v/>
      </c>
      <c r="Y70" s="15">
        <f>IF(OR($A70="",$B$2=""),"",SUMIFS('연차 사용 기록'!$H$4:$H$1503,'연차 사용 기록'!$C$4:$C$1503,$A70,'연차 사용 기록'!$A$4:$A$1503,"&gt;="&amp;DATE(YEAR($B$2),MONTH($B$2)+10,1),'연차 사용 기록'!$A$4:$A$1503,"&lt;"&amp;DATE(YEAR($B$2),MONTH($B$2)+11,1)))</f>
        <v/>
      </c>
      <c r="Z70" s="15">
        <f>IF(OR($A70="",$B$2=""),"",SUMIFS('연차 사용 기록'!$H$4:$H$1503,'연차 사용 기록'!$C$4:$C$1503,$A70,'연차 사용 기록'!$A$4:$A$1503,"&gt;="&amp;DATE(YEAR($B$2),MONTH($B$2)+11,1),'연차 사용 기록'!$A$4:$A$1503,"&lt;"&amp;DATE(YEAR($B$2),MONTH($B$2)+12,1)))</f>
        <v/>
      </c>
    </row>
    <row r="71">
      <c r="A71" s="12" t="n"/>
      <c r="B71" s="12" t="n"/>
      <c r="C71" s="12" t="n"/>
      <c r="D71" s="7" t="n"/>
      <c r="E71" s="12" t="n"/>
      <c r="F71" s="12" t="n"/>
      <c r="G71" s="12">
        <f>IF(A71="","",SUMIFS('연차 사용 기록'!$H$4:$H$1503,'연차 사용 기록'!$C$4:$C$1503,A71,'연차 사용 기록'!$A$4:$A$1503,"&gt;="&amp;IF($B$2="",0,$B$2),'연차 사용 기록'!$A$4:$A$1503,"&lt;="&amp;IF($D$2="",2958465,$D$2)))</f>
        <v/>
      </c>
      <c r="H71" s="12">
        <f>IF(A71="","",(N(E71)+N(F71))-N(G71))</f>
        <v/>
      </c>
      <c r="I71" s="13">
        <f>IF(OR(A71="",(N(E71)+N(F71))=0),"",G71/(N(E71)+N(F71)))</f>
        <v/>
      </c>
      <c r="J71" s="7" t="n"/>
      <c r="K71" s="7" t="n"/>
      <c r="L71" s="12">
        <f>IF(OR(A71="",$D$2=""),"",IF(TODAY()&gt;$D$2,H71,""))</f>
        <v/>
      </c>
      <c r="M71" s="12" t="n"/>
      <c r="N71" s="14" t="n"/>
      <c r="O71" s="15">
        <f>IF(OR($A71="",$B$2=""),"",SUMIFS('연차 사용 기록'!$H$4:$H$1503,'연차 사용 기록'!$C$4:$C$1503,$A71,'연차 사용 기록'!$A$4:$A$1503,"&gt;="&amp;DATE(YEAR($B$2),MONTH($B$2)+0,1),'연차 사용 기록'!$A$4:$A$1503,"&lt;"&amp;DATE(YEAR($B$2),MONTH($B$2)+1,1)))</f>
        <v/>
      </c>
      <c r="P71" s="15">
        <f>IF(OR($A71="",$B$2=""),"",SUMIFS('연차 사용 기록'!$H$4:$H$1503,'연차 사용 기록'!$C$4:$C$1503,$A71,'연차 사용 기록'!$A$4:$A$1503,"&gt;="&amp;DATE(YEAR($B$2),MONTH($B$2)+1,1),'연차 사용 기록'!$A$4:$A$1503,"&lt;"&amp;DATE(YEAR($B$2),MONTH($B$2)+2,1)))</f>
        <v/>
      </c>
      <c r="Q71" s="15">
        <f>IF(OR($A71="",$B$2=""),"",SUMIFS('연차 사용 기록'!$H$4:$H$1503,'연차 사용 기록'!$C$4:$C$1503,$A71,'연차 사용 기록'!$A$4:$A$1503,"&gt;="&amp;DATE(YEAR($B$2),MONTH($B$2)+2,1),'연차 사용 기록'!$A$4:$A$1503,"&lt;"&amp;DATE(YEAR($B$2),MONTH($B$2)+3,1)))</f>
        <v/>
      </c>
      <c r="R71" s="15">
        <f>IF(OR($A71="",$B$2=""),"",SUMIFS('연차 사용 기록'!$H$4:$H$1503,'연차 사용 기록'!$C$4:$C$1503,$A71,'연차 사용 기록'!$A$4:$A$1503,"&gt;="&amp;DATE(YEAR($B$2),MONTH($B$2)+3,1),'연차 사용 기록'!$A$4:$A$1503,"&lt;"&amp;DATE(YEAR($B$2),MONTH($B$2)+4,1)))</f>
        <v/>
      </c>
      <c r="S71" s="15">
        <f>IF(OR($A71="",$B$2=""),"",SUMIFS('연차 사용 기록'!$H$4:$H$1503,'연차 사용 기록'!$C$4:$C$1503,$A71,'연차 사용 기록'!$A$4:$A$1503,"&gt;="&amp;DATE(YEAR($B$2),MONTH($B$2)+4,1),'연차 사용 기록'!$A$4:$A$1503,"&lt;"&amp;DATE(YEAR($B$2),MONTH($B$2)+5,1)))</f>
        <v/>
      </c>
      <c r="T71" s="15">
        <f>IF(OR($A71="",$B$2=""),"",SUMIFS('연차 사용 기록'!$H$4:$H$1503,'연차 사용 기록'!$C$4:$C$1503,$A71,'연차 사용 기록'!$A$4:$A$1503,"&gt;="&amp;DATE(YEAR($B$2),MONTH($B$2)+5,1),'연차 사용 기록'!$A$4:$A$1503,"&lt;"&amp;DATE(YEAR($B$2),MONTH($B$2)+6,1)))</f>
        <v/>
      </c>
      <c r="U71" s="15">
        <f>IF(OR($A71="",$B$2=""),"",SUMIFS('연차 사용 기록'!$H$4:$H$1503,'연차 사용 기록'!$C$4:$C$1503,$A71,'연차 사용 기록'!$A$4:$A$1503,"&gt;="&amp;DATE(YEAR($B$2),MONTH($B$2)+6,1),'연차 사용 기록'!$A$4:$A$1503,"&lt;"&amp;DATE(YEAR($B$2),MONTH($B$2)+7,1)))</f>
        <v/>
      </c>
      <c r="V71" s="15">
        <f>IF(OR($A71="",$B$2=""),"",SUMIFS('연차 사용 기록'!$H$4:$H$1503,'연차 사용 기록'!$C$4:$C$1503,$A71,'연차 사용 기록'!$A$4:$A$1503,"&gt;="&amp;DATE(YEAR($B$2),MONTH($B$2)+7,1),'연차 사용 기록'!$A$4:$A$1503,"&lt;"&amp;DATE(YEAR($B$2),MONTH($B$2)+8,1)))</f>
        <v/>
      </c>
      <c r="W71" s="15">
        <f>IF(OR($A71="",$B$2=""),"",SUMIFS('연차 사용 기록'!$H$4:$H$1503,'연차 사용 기록'!$C$4:$C$1503,$A71,'연차 사용 기록'!$A$4:$A$1503,"&gt;="&amp;DATE(YEAR($B$2),MONTH($B$2)+8,1),'연차 사용 기록'!$A$4:$A$1503,"&lt;"&amp;DATE(YEAR($B$2),MONTH($B$2)+9,1)))</f>
        <v/>
      </c>
      <c r="X71" s="15">
        <f>IF(OR($A71="",$B$2=""),"",SUMIFS('연차 사용 기록'!$H$4:$H$1503,'연차 사용 기록'!$C$4:$C$1503,$A71,'연차 사용 기록'!$A$4:$A$1503,"&gt;="&amp;DATE(YEAR($B$2),MONTH($B$2)+9,1),'연차 사용 기록'!$A$4:$A$1503,"&lt;"&amp;DATE(YEAR($B$2),MONTH($B$2)+10,1)))</f>
        <v/>
      </c>
      <c r="Y71" s="15">
        <f>IF(OR($A71="",$B$2=""),"",SUMIFS('연차 사용 기록'!$H$4:$H$1503,'연차 사용 기록'!$C$4:$C$1503,$A71,'연차 사용 기록'!$A$4:$A$1503,"&gt;="&amp;DATE(YEAR($B$2),MONTH($B$2)+10,1),'연차 사용 기록'!$A$4:$A$1503,"&lt;"&amp;DATE(YEAR($B$2),MONTH($B$2)+11,1)))</f>
        <v/>
      </c>
      <c r="Z71" s="15">
        <f>IF(OR($A71="",$B$2=""),"",SUMIFS('연차 사용 기록'!$H$4:$H$1503,'연차 사용 기록'!$C$4:$C$1503,$A71,'연차 사용 기록'!$A$4:$A$1503,"&gt;="&amp;DATE(YEAR($B$2),MONTH($B$2)+11,1),'연차 사용 기록'!$A$4:$A$1503,"&lt;"&amp;DATE(YEAR($B$2),MONTH($B$2)+12,1)))</f>
        <v/>
      </c>
    </row>
    <row r="72">
      <c r="A72" s="12" t="n"/>
      <c r="B72" s="12" t="n"/>
      <c r="C72" s="12" t="n"/>
      <c r="D72" s="7" t="n"/>
      <c r="E72" s="12" t="n"/>
      <c r="F72" s="12" t="n"/>
      <c r="G72" s="12">
        <f>IF(A72="","",SUMIFS('연차 사용 기록'!$H$4:$H$1503,'연차 사용 기록'!$C$4:$C$1503,A72,'연차 사용 기록'!$A$4:$A$1503,"&gt;="&amp;IF($B$2="",0,$B$2),'연차 사용 기록'!$A$4:$A$1503,"&lt;="&amp;IF($D$2="",2958465,$D$2)))</f>
        <v/>
      </c>
      <c r="H72" s="12">
        <f>IF(A72="","",(N(E72)+N(F72))-N(G72))</f>
        <v/>
      </c>
      <c r="I72" s="13">
        <f>IF(OR(A72="",(N(E72)+N(F72))=0),"",G72/(N(E72)+N(F72)))</f>
        <v/>
      </c>
      <c r="J72" s="7" t="n"/>
      <c r="K72" s="7" t="n"/>
      <c r="L72" s="12">
        <f>IF(OR(A72="",$D$2=""),"",IF(TODAY()&gt;$D$2,H72,""))</f>
        <v/>
      </c>
      <c r="M72" s="12" t="n"/>
      <c r="N72" s="14" t="n"/>
      <c r="O72" s="15">
        <f>IF(OR($A72="",$B$2=""),"",SUMIFS('연차 사용 기록'!$H$4:$H$1503,'연차 사용 기록'!$C$4:$C$1503,$A72,'연차 사용 기록'!$A$4:$A$1503,"&gt;="&amp;DATE(YEAR($B$2),MONTH($B$2)+0,1),'연차 사용 기록'!$A$4:$A$1503,"&lt;"&amp;DATE(YEAR($B$2),MONTH($B$2)+1,1)))</f>
        <v/>
      </c>
      <c r="P72" s="15">
        <f>IF(OR($A72="",$B$2=""),"",SUMIFS('연차 사용 기록'!$H$4:$H$1503,'연차 사용 기록'!$C$4:$C$1503,$A72,'연차 사용 기록'!$A$4:$A$1503,"&gt;="&amp;DATE(YEAR($B$2),MONTH($B$2)+1,1),'연차 사용 기록'!$A$4:$A$1503,"&lt;"&amp;DATE(YEAR($B$2),MONTH($B$2)+2,1)))</f>
        <v/>
      </c>
      <c r="Q72" s="15">
        <f>IF(OR($A72="",$B$2=""),"",SUMIFS('연차 사용 기록'!$H$4:$H$1503,'연차 사용 기록'!$C$4:$C$1503,$A72,'연차 사용 기록'!$A$4:$A$1503,"&gt;="&amp;DATE(YEAR($B$2),MONTH($B$2)+2,1),'연차 사용 기록'!$A$4:$A$1503,"&lt;"&amp;DATE(YEAR($B$2),MONTH($B$2)+3,1)))</f>
        <v/>
      </c>
      <c r="R72" s="15">
        <f>IF(OR($A72="",$B$2=""),"",SUMIFS('연차 사용 기록'!$H$4:$H$1503,'연차 사용 기록'!$C$4:$C$1503,$A72,'연차 사용 기록'!$A$4:$A$1503,"&gt;="&amp;DATE(YEAR($B$2),MONTH($B$2)+3,1),'연차 사용 기록'!$A$4:$A$1503,"&lt;"&amp;DATE(YEAR($B$2),MONTH($B$2)+4,1)))</f>
        <v/>
      </c>
      <c r="S72" s="15">
        <f>IF(OR($A72="",$B$2=""),"",SUMIFS('연차 사용 기록'!$H$4:$H$1503,'연차 사용 기록'!$C$4:$C$1503,$A72,'연차 사용 기록'!$A$4:$A$1503,"&gt;="&amp;DATE(YEAR($B$2),MONTH($B$2)+4,1),'연차 사용 기록'!$A$4:$A$1503,"&lt;"&amp;DATE(YEAR($B$2),MONTH($B$2)+5,1)))</f>
        <v/>
      </c>
      <c r="T72" s="15">
        <f>IF(OR($A72="",$B$2=""),"",SUMIFS('연차 사용 기록'!$H$4:$H$1503,'연차 사용 기록'!$C$4:$C$1503,$A72,'연차 사용 기록'!$A$4:$A$1503,"&gt;="&amp;DATE(YEAR($B$2),MONTH($B$2)+5,1),'연차 사용 기록'!$A$4:$A$1503,"&lt;"&amp;DATE(YEAR($B$2),MONTH($B$2)+6,1)))</f>
        <v/>
      </c>
      <c r="U72" s="15">
        <f>IF(OR($A72="",$B$2=""),"",SUMIFS('연차 사용 기록'!$H$4:$H$1503,'연차 사용 기록'!$C$4:$C$1503,$A72,'연차 사용 기록'!$A$4:$A$1503,"&gt;="&amp;DATE(YEAR($B$2),MONTH($B$2)+6,1),'연차 사용 기록'!$A$4:$A$1503,"&lt;"&amp;DATE(YEAR($B$2),MONTH($B$2)+7,1)))</f>
        <v/>
      </c>
      <c r="V72" s="15">
        <f>IF(OR($A72="",$B$2=""),"",SUMIFS('연차 사용 기록'!$H$4:$H$1503,'연차 사용 기록'!$C$4:$C$1503,$A72,'연차 사용 기록'!$A$4:$A$1503,"&gt;="&amp;DATE(YEAR($B$2),MONTH($B$2)+7,1),'연차 사용 기록'!$A$4:$A$1503,"&lt;"&amp;DATE(YEAR($B$2),MONTH($B$2)+8,1)))</f>
        <v/>
      </c>
      <c r="W72" s="15">
        <f>IF(OR($A72="",$B$2=""),"",SUMIFS('연차 사용 기록'!$H$4:$H$1503,'연차 사용 기록'!$C$4:$C$1503,$A72,'연차 사용 기록'!$A$4:$A$1503,"&gt;="&amp;DATE(YEAR($B$2),MONTH($B$2)+8,1),'연차 사용 기록'!$A$4:$A$1503,"&lt;"&amp;DATE(YEAR($B$2),MONTH($B$2)+9,1)))</f>
        <v/>
      </c>
      <c r="X72" s="15">
        <f>IF(OR($A72="",$B$2=""),"",SUMIFS('연차 사용 기록'!$H$4:$H$1503,'연차 사용 기록'!$C$4:$C$1503,$A72,'연차 사용 기록'!$A$4:$A$1503,"&gt;="&amp;DATE(YEAR($B$2),MONTH($B$2)+9,1),'연차 사용 기록'!$A$4:$A$1503,"&lt;"&amp;DATE(YEAR($B$2),MONTH($B$2)+10,1)))</f>
        <v/>
      </c>
      <c r="Y72" s="15">
        <f>IF(OR($A72="",$B$2=""),"",SUMIFS('연차 사용 기록'!$H$4:$H$1503,'연차 사용 기록'!$C$4:$C$1503,$A72,'연차 사용 기록'!$A$4:$A$1503,"&gt;="&amp;DATE(YEAR($B$2),MONTH($B$2)+10,1),'연차 사용 기록'!$A$4:$A$1503,"&lt;"&amp;DATE(YEAR($B$2),MONTH($B$2)+11,1)))</f>
        <v/>
      </c>
      <c r="Z72" s="15">
        <f>IF(OR($A72="",$B$2=""),"",SUMIFS('연차 사용 기록'!$H$4:$H$1503,'연차 사용 기록'!$C$4:$C$1503,$A72,'연차 사용 기록'!$A$4:$A$1503,"&gt;="&amp;DATE(YEAR($B$2),MONTH($B$2)+11,1),'연차 사용 기록'!$A$4:$A$1503,"&lt;"&amp;DATE(YEAR($B$2),MONTH($B$2)+12,1)))</f>
        <v/>
      </c>
    </row>
    <row r="73">
      <c r="A73" s="12" t="n"/>
      <c r="B73" s="12" t="n"/>
      <c r="C73" s="12" t="n"/>
      <c r="D73" s="7" t="n"/>
      <c r="E73" s="12" t="n"/>
      <c r="F73" s="12" t="n"/>
      <c r="G73" s="12">
        <f>IF(A73="","",SUMIFS('연차 사용 기록'!$H$4:$H$1503,'연차 사용 기록'!$C$4:$C$1503,A73,'연차 사용 기록'!$A$4:$A$1503,"&gt;="&amp;IF($B$2="",0,$B$2),'연차 사용 기록'!$A$4:$A$1503,"&lt;="&amp;IF($D$2="",2958465,$D$2)))</f>
        <v/>
      </c>
      <c r="H73" s="12">
        <f>IF(A73="","",(N(E73)+N(F73))-N(G73))</f>
        <v/>
      </c>
      <c r="I73" s="13">
        <f>IF(OR(A73="",(N(E73)+N(F73))=0),"",G73/(N(E73)+N(F73)))</f>
        <v/>
      </c>
      <c r="J73" s="7" t="n"/>
      <c r="K73" s="7" t="n"/>
      <c r="L73" s="12">
        <f>IF(OR(A73="",$D$2=""),"",IF(TODAY()&gt;$D$2,H73,""))</f>
        <v/>
      </c>
      <c r="M73" s="12" t="n"/>
      <c r="N73" s="14" t="n"/>
      <c r="O73" s="15">
        <f>IF(OR($A73="",$B$2=""),"",SUMIFS('연차 사용 기록'!$H$4:$H$1503,'연차 사용 기록'!$C$4:$C$1503,$A73,'연차 사용 기록'!$A$4:$A$1503,"&gt;="&amp;DATE(YEAR($B$2),MONTH($B$2)+0,1),'연차 사용 기록'!$A$4:$A$1503,"&lt;"&amp;DATE(YEAR($B$2),MONTH($B$2)+1,1)))</f>
        <v/>
      </c>
      <c r="P73" s="15">
        <f>IF(OR($A73="",$B$2=""),"",SUMIFS('연차 사용 기록'!$H$4:$H$1503,'연차 사용 기록'!$C$4:$C$1503,$A73,'연차 사용 기록'!$A$4:$A$1503,"&gt;="&amp;DATE(YEAR($B$2),MONTH($B$2)+1,1),'연차 사용 기록'!$A$4:$A$1503,"&lt;"&amp;DATE(YEAR($B$2),MONTH($B$2)+2,1)))</f>
        <v/>
      </c>
      <c r="Q73" s="15">
        <f>IF(OR($A73="",$B$2=""),"",SUMIFS('연차 사용 기록'!$H$4:$H$1503,'연차 사용 기록'!$C$4:$C$1503,$A73,'연차 사용 기록'!$A$4:$A$1503,"&gt;="&amp;DATE(YEAR($B$2),MONTH($B$2)+2,1),'연차 사용 기록'!$A$4:$A$1503,"&lt;"&amp;DATE(YEAR($B$2),MONTH($B$2)+3,1)))</f>
        <v/>
      </c>
      <c r="R73" s="15">
        <f>IF(OR($A73="",$B$2=""),"",SUMIFS('연차 사용 기록'!$H$4:$H$1503,'연차 사용 기록'!$C$4:$C$1503,$A73,'연차 사용 기록'!$A$4:$A$1503,"&gt;="&amp;DATE(YEAR($B$2),MONTH($B$2)+3,1),'연차 사용 기록'!$A$4:$A$1503,"&lt;"&amp;DATE(YEAR($B$2),MONTH($B$2)+4,1)))</f>
        <v/>
      </c>
      <c r="S73" s="15">
        <f>IF(OR($A73="",$B$2=""),"",SUMIFS('연차 사용 기록'!$H$4:$H$1503,'연차 사용 기록'!$C$4:$C$1503,$A73,'연차 사용 기록'!$A$4:$A$1503,"&gt;="&amp;DATE(YEAR($B$2),MONTH($B$2)+4,1),'연차 사용 기록'!$A$4:$A$1503,"&lt;"&amp;DATE(YEAR($B$2),MONTH($B$2)+5,1)))</f>
        <v/>
      </c>
      <c r="T73" s="15">
        <f>IF(OR($A73="",$B$2=""),"",SUMIFS('연차 사용 기록'!$H$4:$H$1503,'연차 사용 기록'!$C$4:$C$1503,$A73,'연차 사용 기록'!$A$4:$A$1503,"&gt;="&amp;DATE(YEAR($B$2),MONTH($B$2)+5,1),'연차 사용 기록'!$A$4:$A$1503,"&lt;"&amp;DATE(YEAR($B$2),MONTH($B$2)+6,1)))</f>
        <v/>
      </c>
      <c r="U73" s="15">
        <f>IF(OR($A73="",$B$2=""),"",SUMIFS('연차 사용 기록'!$H$4:$H$1503,'연차 사용 기록'!$C$4:$C$1503,$A73,'연차 사용 기록'!$A$4:$A$1503,"&gt;="&amp;DATE(YEAR($B$2),MONTH($B$2)+6,1),'연차 사용 기록'!$A$4:$A$1503,"&lt;"&amp;DATE(YEAR($B$2),MONTH($B$2)+7,1)))</f>
        <v/>
      </c>
      <c r="V73" s="15">
        <f>IF(OR($A73="",$B$2=""),"",SUMIFS('연차 사용 기록'!$H$4:$H$1503,'연차 사용 기록'!$C$4:$C$1503,$A73,'연차 사용 기록'!$A$4:$A$1503,"&gt;="&amp;DATE(YEAR($B$2),MONTH($B$2)+7,1),'연차 사용 기록'!$A$4:$A$1503,"&lt;"&amp;DATE(YEAR($B$2),MONTH($B$2)+8,1)))</f>
        <v/>
      </c>
      <c r="W73" s="15">
        <f>IF(OR($A73="",$B$2=""),"",SUMIFS('연차 사용 기록'!$H$4:$H$1503,'연차 사용 기록'!$C$4:$C$1503,$A73,'연차 사용 기록'!$A$4:$A$1503,"&gt;="&amp;DATE(YEAR($B$2),MONTH($B$2)+8,1),'연차 사용 기록'!$A$4:$A$1503,"&lt;"&amp;DATE(YEAR($B$2),MONTH($B$2)+9,1)))</f>
        <v/>
      </c>
      <c r="X73" s="15">
        <f>IF(OR($A73="",$B$2=""),"",SUMIFS('연차 사용 기록'!$H$4:$H$1503,'연차 사용 기록'!$C$4:$C$1503,$A73,'연차 사용 기록'!$A$4:$A$1503,"&gt;="&amp;DATE(YEAR($B$2),MONTH($B$2)+9,1),'연차 사용 기록'!$A$4:$A$1503,"&lt;"&amp;DATE(YEAR($B$2),MONTH($B$2)+10,1)))</f>
        <v/>
      </c>
      <c r="Y73" s="15">
        <f>IF(OR($A73="",$B$2=""),"",SUMIFS('연차 사용 기록'!$H$4:$H$1503,'연차 사용 기록'!$C$4:$C$1503,$A73,'연차 사용 기록'!$A$4:$A$1503,"&gt;="&amp;DATE(YEAR($B$2),MONTH($B$2)+10,1),'연차 사용 기록'!$A$4:$A$1503,"&lt;"&amp;DATE(YEAR($B$2),MONTH($B$2)+11,1)))</f>
        <v/>
      </c>
      <c r="Z73" s="15">
        <f>IF(OR($A73="",$B$2=""),"",SUMIFS('연차 사용 기록'!$H$4:$H$1503,'연차 사용 기록'!$C$4:$C$1503,$A73,'연차 사용 기록'!$A$4:$A$1503,"&gt;="&amp;DATE(YEAR($B$2),MONTH($B$2)+11,1),'연차 사용 기록'!$A$4:$A$1503,"&lt;"&amp;DATE(YEAR($B$2),MONTH($B$2)+12,1)))</f>
        <v/>
      </c>
    </row>
    <row r="74">
      <c r="A74" s="12" t="n"/>
      <c r="B74" s="12" t="n"/>
      <c r="C74" s="12" t="n"/>
      <c r="D74" s="7" t="n"/>
      <c r="E74" s="12" t="n"/>
      <c r="F74" s="12" t="n"/>
      <c r="G74" s="12">
        <f>IF(A74="","",SUMIFS('연차 사용 기록'!$H$4:$H$1503,'연차 사용 기록'!$C$4:$C$1503,A74,'연차 사용 기록'!$A$4:$A$1503,"&gt;="&amp;IF($B$2="",0,$B$2),'연차 사용 기록'!$A$4:$A$1503,"&lt;="&amp;IF($D$2="",2958465,$D$2)))</f>
        <v/>
      </c>
      <c r="H74" s="12">
        <f>IF(A74="","",(N(E74)+N(F74))-N(G74))</f>
        <v/>
      </c>
      <c r="I74" s="13">
        <f>IF(OR(A74="",(N(E74)+N(F74))=0),"",G74/(N(E74)+N(F74)))</f>
        <v/>
      </c>
      <c r="J74" s="7" t="n"/>
      <c r="K74" s="7" t="n"/>
      <c r="L74" s="12">
        <f>IF(OR(A74="",$D$2=""),"",IF(TODAY()&gt;$D$2,H74,""))</f>
        <v/>
      </c>
      <c r="M74" s="12" t="n"/>
      <c r="N74" s="14" t="n"/>
      <c r="O74" s="15">
        <f>IF(OR($A74="",$B$2=""),"",SUMIFS('연차 사용 기록'!$H$4:$H$1503,'연차 사용 기록'!$C$4:$C$1503,$A74,'연차 사용 기록'!$A$4:$A$1503,"&gt;="&amp;DATE(YEAR($B$2),MONTH($B$2)+0,1),'연차 사용 기록'!$A$4:$A$1503,"&lt;"&amp;DATE(YEAR($B$2),MONTH($B$2)+1,1)))</f>
        <v/>
      </c>
      <c r="P74" s="15">
        <f>IF(OR($A74="",$B$2=""),"",SUMIFS('연차 사용 기록'!$H$4:$H$1503,'연차 사용 기록'!$C$4:$C$1503,$A74,'연차 사용 기록'!$A$4:$A$1503,"&gt;="&amp;DATE(YEAR($B$2),MONTH($B$2)+1,1),'연차 사용 기록'!$A$4:$A$1503,"&lt;"&amp;DATE(YEAR($B$2),MONTH($B$2)+2,1)))</f>
        <v/>
      </c>
      <c r="Q74" s="15">
        <f>IF(OR($A74="",$B$2=""),"",SUMIFS('연차 사용 기록'!$H$4:$H$1503,'연차 사용 기록'!$C$4:$C$1503,$A74,'연차 사용 기록'!$A$4:$A$1503,"&gt;="&amp;DATE(YEAR($B$2),MONTH($B$2)+2,1),'연차 사용 기록'!$A$4:$A$1503,"&lt;"&amp;DATE(YEAR($B$2),MONTH($B$2)+3,1)))</f>
        <v/>
      </c>
      <c r="R74" s="15">
        <f>IF(OR($A74="",$B$2=""),"",SUMIFS('연차 사용 기록'!$H$4:$H$1503,'연차 사용 기록'!$C$4:$C$1503,$A74,'연차 사용 기록'!$A$4:$A$1503,"&gt;="&amp;DATE(YEAR($B$2),MONTH($B$2)+3,1),'연차 사용 기록'!$A$4:$A$1503,"&lt;"&amp;DATE(YEAR($B$2),MONTH($B$2)+4,1)))</f>
        <v/>
      </c>
      <c r="S74" s="15">
        <f>IF(OR($A74="",$B$2=""),"",SUMIFS('연차 사용 기록'!$H$4:$H$1503,'연차 사용 기록'!$C$4:$C$1503,$A74,'연차 사용 기록'!$A$4:$A$1503,"&gt;="&amp;DATE(YEAR($B$2),MONTH($B$2)+4,1),'연차 사용 기록'!$A$4:$A$1503,"&lt;"&amp;DATE(YEAR($B$2),MONTH($B$2)+5,1)))</f>
        <v/>
      </c>
      <c r="T74" s="15">
        <f>IF(OR($A74="",$B$2=""),"",SUMIFS('연차 사용 기록'!$H$4:$H$1503,'연차 사용 기록'!$C$4:$C$1503,$A74,'연차 사용 기록'!$A$4:$A$1503,"&gt;="&amp;DATE(YEAR($B$2),MONTH($B$2)+5,1),'연차 사용 기록'!$A$4:$A$1503,"&lt;"&amp;DATE(YEAR($B$2),MONTH($B$2)+6,1)))</f>
        <v/>
      </c>
      <c r="U74" s="15">
        <f>IF(OR($A74="",$B$2=""),"",SUMIFS('연차 사용 기록'!$H$4:$H$1503,'연차 사용 기록'!$C$4:$C$1503,$A74,'연차 사용 기록'!$A$4:$A$1503,"&gt;="&amp;DATE(YEAR($B$2),MONTH($B$2)+6,1),'연차 사용 기록'!$A$4:$A$1503,"&lt;"&amp;DATE(YEAR($B$2),MONTH($B$2)+7,1)))</f>
        <v/>
      </c>
      <c r="V74" s="15">
        <f>IF(OR($A74="",$B$2=""),"",SUMIFS('연차 사용 기록'!$H$4:$H$1503,'연차 사용 기록'!$C$4:$C$1503,$A74,'연차 사용 기록'!$A$4:$A$1503,"&gt;="&amp;DATE(YEAR($B$2),MONTH($B$2)+7,1),'연차 사용 기록'!$A$4:$A$1503,"&lt;"&amp;DATE(YEAR($B$2),MONTH($B$2)+8,1)))</f>
        <v/>
      </c>
      <c r="W74" s="15">
        <f>IF(OR($A74="",$B$2=""),"",SUMIFS('연차 사용 기록'!$H$4:$H$1503,'연차 사용 기록'!$C$4:$C$1503,$A74,'연차 사용 기록'!$A$4:$A$1503,"&gt;="&amp;DATE(YEAR($B$2),MONTH($B$2)+8,1),'연차 사용 기록'!$A$4:$A$1503,"&lt;"&amp;DATE(YEAR($B$2),MONTH($B$2)+9,1)))</f>
        <v/>
      </c>
      <c r="X74" s="15">
        <f>IF(OR($A74="",$B$2=""),"",SUMIFS('연차 사용 기록'!$H$4:$H$1503,'연차 사용 기록'!$C$4:$C$1503,$A74,'연차 사용 기록'!$A$4:$A$1503,"&gt;="&amp;DATE(YEAR($B$2),MONTH($B$2)+9,1),'연차 사용 기록'!$A$4:$A$1503,"&lt;"&amp;DATE(YEAR($B$2),MONTH($B$2)+10,1)))</f>
        <v/>
      </c>
      <c r="Y74" s="15">
        <f>IF(OR($A74="",$B$2=""),"",SUMIFS('연차 사용 기록'!$H$4:$H$1503,'연차 사용 기록'!$C$4:$C$1503,$A74,'연차 사용 기록'!$A$4:$A$1503,"&gt;="&amp;DATE(YEAR($B$2),MONTH($B$2)+10,1),'연차 사용 기록'!$A$4:$A$1503,"&lt;"&amp;DATE(YEAR($B$2),MONTH($B$2)+11,1)))</f>
        <v/>
      </c>
      <c r="Z74" s="15">
        <f>IF(OR($A74="",$B$2=""),"",SUMIFS('연차 사용 기록'!$H$4:$H$1503,'연차 사용 기록'!$C$4:$C$1503,$A74,'연차 사용 기록'!$A$4:$A$1503,"&gt;="&amp;DATE(YEAR($B$2),MONTH($B$2)+11,1),'연차 사용 기록'!$A$4:$A$1503,"&lt;"&amp;DATE(YEAR($B$2),MONTH($B$2)+12,1)))</f>
        <v/>
      </c>
    </row>
    <row r="75">
      <c r="A75" s="12" t="n"/>
      <c r="B75" s="12" t="n"/>
      <c r="C75" s="12" t="n"/>
      <c r="D75" s="7" t="n"/>
      <c r="E75" s="12" t="n"/>
      <c r="F75" s="12" t="n"/>
      <c r="G75" s="12">
        <f>IF(A75="","",SUMIFS('연차 사용 기록'!$H$4:$H$1503,'연차 사용 기록'!$C$4:$C$1503,A75,'연차 사용 기록'!$A$4:$A$1503,"&gt;="&amp;IF($B$2="",0,$B$2),'연차 사용 기록'!$A$4:$A$1503,"&lt;="&amp;IF($D$2="",2958465,$D$2)))</f>
        <v/>
      </c>
      <c r="H75" s="12">
        <f>IF(A75="","",(N(E75)+N(F75))-N(G75))</f>
        <v/>
      </c>
      <c r="I75" s="13">
        <f>IF(OR(A75="",(N(E75)+N(F75))=0),"",G75/(N(E75)+N(F75)))</f>
        <v/>
      </c>
      <c r="J75" s="7" t="n"/>
      <c r="K75" s="7" t="n"/>
      <c r="L75" s="12">
        <f>IF(OR(A75="",$D$2=""),"",IF(TODAY()&gt;$D$2,H75,""))</f>
        <v/>
      </c>
      <c r="M75" s="12" t="n"/>
      <c r="N75" s="14" t="n"/>
      <c r="O75" s="15">
        <f>IF(OR($A75="",$B$2=""),"",SUMIFS('연차 사용 기록'!$H$4:$H$1503,'연차 사용 기록'!$C$4:$C$1503,$A75,'연차 사용 기록'!$A$4:$A$1503,"&gt;="&amp;DATE(YEAR($B$2),MONTH($B$2)+0,1),'연차 사용 기록'!$A$4:$A$1503,"&lt;"&amp;DATE(YEAR($B$2),MONTH($B$2)+1,1)))</f>
        <v/>
      </c>
      <c r="P75" s="15">
        <f>IF(OR($A75="",$B$2=""),"",SUMIFS('연차 사용 기록'!$H$4:$H$1503,'연차 사용 기록'!$C$4:$C$1503,$A75,'연차 사용 기록'!$A$4:$A$1503,"&gt;="&amp;DATE(YEAR($B$2),MONTH($B$2)+1,1),'연차 사용 기록'!$A$4:$A$1503,"&lt;"&amp;DATE(YEAR($B$2),MONTH($B$2)+2,1)))</f>
        <v/>
      </c>
      <c r="Q75" s="15">
        <f>IF(OR($A75="",$B$2=""),"",SUMIFS('연차 사용 기록'!$H$4:$H$1503,'연차 사용 기록'!$C$4:$C$1503,$A75,'연차 사용 기록'!$A$4:$A$1503,"&gt;="&amp;DATE(YEAR($B$2),MONTH($B$2)+2,1),'연차 사용 기록'!$A$4:$A$1503,"&lt;"&amp;DATE(YEAR($B$2),MONTH($B$2)+3,1)))</f>
        <v/>
      </c>
      <c r="R75" s="15">
        <f>IF(OR($A75="",$B$2=""),"",SUMIFS('연차 사용 기록'!$H$4:$H$1503,'연차 사용 기록'!$C$4:$C$1503,$A75,'연차 사용 기록'!$A$4:$A$1503,"&gt;="&amp;DATE(YEAR($B$2),MONTH($B$2)+3,1),'연차 사용 기록'!$A$4:$A$1503,"&lt;"&amp;DATE(YEAR($B$2),MONTH($B$2)+4,1)))</f>
        <v/>
      </c>
      <c r="S75" s="15">
        <f>IF(OR($A75="",$B$2=""),"",SUMIFS('연차 사용 기록'!$H$4:$H$1503,'연차 사용 기록'!$C$4:$C$1503,$A75,'연차 사용 기록'!$A$4:$A$1503,"&gt;="&amp;DATE(YEAR($B$2),MONTH($B$2)+4,1),'연차 사용 기록'!$A$4:$A$1503,"&lt;"&amp;DATE(YEAR($B$2),MONTH($B$2)+5,1)))</f>
        <v/>
      </c>
      <c r="T75" s="15">
        <f>IF(OR($A75="",$B$2=""),"",SUMIFS('연차 사용 기록'!$H$4:$H$1503,'연차 사용 기록'!$C$4:$C$1503,$A75,'연차 사용 기록'!$A$4:$A$1503,"&gt;="&amp;DATE(YEAR($B$2),MONTH($B$2)+5,1),'연차 사용 기록'!$A$4:$A$1503,"&lt;"&amp;DATE(YEAR($B$2),MONTH($B$2)+6,1)))</f>
        <v/>
      </c>
      <c r="U75" s="15">
        <f>IF(OR($A75="",$B$2=""),"",SUMIFS('연차 사용 기록'!$H$4:$H$1503,'연차 사용 기록'!$C$4:$C$1503,$A75,'연차 사용 기록'!$A$4:$A$1503,"&gt;="&amp;DATE(YEAR($B$2),MONTH($B$2)+6,1),'연차 사용 기록'!$A$4:$A$1503,"&lt;"&amp;DATE(YEAR($B$2),MONTH($B$2)+7,1)))</f>
        <v/>
      </c>
      <c r="V75" s="15">
        <f>IF(OR($A75="",$B$2=""),"",SUMIFS('연차 사용 기록'!$H$4:$H$1503,'연차 사용 기록'!$C$4:$C$1503,$A75,'연차 사용 기록'!$A$4:$A$1503,"&gt;="&amp;DATE(YEAR($B$2),MONTH($B$2)+7,1),'연차 사용 기록'!$A$4:$A$1503,"&lt;"&amp;DATE(YEAR($B$2),MONTH($B$2)+8,1)))</f>
        <v/>
      </c>
      <c r="W75" s="15">
        <f>IF(OR($A75="",$B$2=""),"",SUMIFS('연차 사용 기록'!$H$4:$H$1503,'연차 사용 기록'!$C$4:$C$1503,$A75,'연차 사용 기록'!$A$4:$A$1503,"&gt;="&amp;DATE(YEAR($B$2),MONTH($B$2)+8,1),'연차 사용 기록'!$A$4:$A$1503,"&lt;"&amp;DATE(YEAR($B$2),MONTH($B$2)+9,1)))</f>
        <v/>
      </c>
      <c r="X75" s="15">
        <f>IF(OR($A75="",$B$2=""),"",SUMIFS('연차 사용 기록'!$H$4:$H$1503,'연차 사용 기록'!$C$4:$C$1503,$A75,'연차 사용 기록'!$A$4:$A$1503,"&gt;="&amp;DATE(YEAR($B$2),MONTH($B$2)+9,1),'연차 사용 기록'!$A$4:$A$1503,"&lt;"&amp;DATE(YEAR($B$2),MONTH($B$2)+10,1)))</f>
        <v/>
      </c>
      <c r="Y75" s="15">
        <f>IF(OR($A75="",$B$2=""),"",SUMIFS('연차 사용 기록'!$H$4:$H$1503,'연차 사용 기록'!$C$4:$C$1503,$A75,'연차 사용 기록'!$A$4:$A$1503,"&gt;="&amp;DATE(YEAR($B$2),MONTH($B$2)+10,1),'연차 사용 기록'!$A$4:$A$1503,"&lt;"&amp;DATE(YEAR($B$2),MONTH($B$2)+11,1)))</f>
        <v/>
      </c>
      <c r="Z75" s="15">
        <f>IF(OR($A75="",$B$2=""),"",SUMIFS('연차 사용 기록'!$H$4:$H$1503,'연차 사용 기록'!$C$4:$C$1503,$A75,'연차 사용 기록'!$A$4:$A$1503,"&gt;="&amp;DATE(YEAR($B$2),MONTH($B$2)+11,1),'연차 사용 기록'!$A$4:$A$1503,"&lt;"&amp;DATE(YEAR($B$2),MONTH($B$2)+12,1)))</f>
        <v/>
      </c>
    </row>
    <row r="76">
      <c r="A76" s="12" t="n"/>
      <c r="B76" s="12" t="n"/>
      <c r="C76" s="12" t="n"/>
      <c r="D76" s="7" t="n"/>
      <c r="E76" s="12" t="n"/>
      <c r="F76" s="12" t="n"/>
      <c r="G76" s="12">
        <f>IF(A76="","",SUMIFS('연차 사용 기록'!$H$4:$H$1503,'연차 사용 기록'!$C$4:$C$1503,A76,'연차 사용 기록'!$A$4:$A$1503,"&gt;="&amp;IF($B$2="",0,$B$2),'연차 사용 기록'!$A$4:$A$1503,"&lt;="&amp;IF($D$2="",2958465,$D$2)))</f>
        <v/>
      </c>
      <c r="H76" s="12">
        <f>IF(A76="","",(N(E76)+N(F76))-N(G76))</f>
        <v/>
      </c>
      <c r="I76" s="13">
        <f>IF(OR(A76="",(N(E76)+N(F76))=0),"",G76/(N(E76)+N(F76)))</f>
        <v/>
      </c>
      <c r="J76" s="7" t="n"/>
      <c r="K76" s="7" t="n"/>
      <c r="L76" s="12">
        <f>IF(OR(A76="",$D$2=""),"",IF(TODAY()&gt;$D$2,H76,""))</f>
        <v/>
      </c>
      <c r="M76" s="12" t="n"/>
      <c r="N76" s="14" t="n"/>
      <c r="O76" s="15">
        <f>IF(OR($A76="",$B$2=""),"",SUMIFS('연차 사용 기록'!$H$4:$H$1503,'연차 사용 기록'!$C$4:$C$1503,$A76,'연차 사용 기록'!$A$4:$A$1503,"&gt;="&amp;DATE(YEAR($B$2),MONTH($B$2)+0,1),'연차 사용 기록'!$A$4:$A$1503,"&lt;"&amp;DATE(YEAR($B$2),MONTH($B$2)+1,1)))</f>
        <v/>
      </c>
      <c r="P76" s="15">
        <f>IF(OR($A76="",$B$2=""),"",SUMIFS('연차 사용 기록'!$H$4:$H$1503,'연차 사용 기록'!$C$4:$C$1503,$A76,'연차 사용 기록'!$A$4:$A$1503,"&gt;="&amp;DATE(YEAR($B$2),MONTH($B$2)+1,1),'연차 사용 기록'!$A$4:$A$1503,"&lt;"&amp;DATE(YEAR($B$2),MONTH($B$2)+2,1)))</f>
        <v/>
      </c>
      <c r="Q76" s="15">
        <f>IF(OR($A76="",$B$2=""),"",SUMIFS('연차 사용 기록'!$H$4:$H$1503,'연차 사용 기록'!$C$4:$C$1503,$A76,'연차 사용 기록'!$A$4:$A$1503,"&gt;="&amp;DATE(YEAR($B$2),MONTH($B$2)+2,1),'연차 사용 기록'!$A$4:$A$1503,"&lt;"&amp;DATE(YEAR($B$2),MONTH($B$2)+3,1)))</f>
        <v/>
      </c>
      <c r="R76" s="15">
        <f>IF(OR($A76="",$B$2=""),"",SUMIFS('연차 사용 기록'!$H$4:$H$1503,'연차 사용 기록'!$C$4:$C$1503,$A76,'연차 사용 기록'!$A$4:$A$1503,"&gt;="&amp;DATE(YEAR($B$2),MONTH($B$2)+3,1),'연차 사용 기록'!$A$4:$A$1503,"&lt;"&amp;DATE(YEAR($B$2),MONTH($B$2)+4,1)))</f>
        <v/>
      </c>
      <c r="S76" s="15">
        <f>IF(OR($A76="",$B$2=""),"",SUMIFS('연차 사용 기록'!$H$4:$H$1503,'연차 사용 기록'!$C$4:$C$1503,$A76,'연차 사용 기록'!$A$4:$A$1503,"&gt;="&amp;DATE(YEAR($B$2),MONTH($B$2)+4,1),'연차 사용 기록'!$A$4:$A$1503,"&lt;"&amp;DATE(YEAR($B$2),MONTH($B$2)+5,1)))</f>
        <v/>
      </c>
      <c r="T76" s="15">
        <f>IF(OR($A76="",$B$2=""),"",SUMIFS('연차 사용 기록'!$H$4:$H$1503,'연차 사용 기록'!$C$4:$C$1503,$A76,'연차 사용 기록'!$A$4:$A$1503,"&gt;="&amp;DATE(YEAR($B$2),MONTH($B$2)+5,1),'연차 사용 기록'!$A$4:$A$1503,"&lt;"&amp;DATE(YEAR($B$2),MONTH($B$2)+6,1)))</f>
        <v/>
      </c>
      <c r="U76" s="15">
        <f>IF(OR($A76="",$B$2=""),"",SUMIFS('연차 사용 기록'!$H$4:$H$1503,'연차 사용 기록'!$C$4:$C$1503,$A76,'연차 사용 기록'!$A$4:$A$1503,"&gt;="&amp;DATE(YEAR($B$2),MONTH($B$2)+6,1),'연차 사용 기록'!$A$4:$A$1503,"&lt;"&amp;DATE(YEAR($B$2),MONTH($B$2)+7,1)))</f>
        <v/>
      </c>
      <c r="V76" s="15">
        <f>IF(OR($A76="",$B$2=""),"",SUMIFS('연차 사용 기록'!$H$4:$H$1503,'연차 사용 기록'!$C$4:$C$1503,$A76,'연차 사용 기록'!$A$4:$A$1503,"&gt;="&amp;DATE(YEAR($B$2),MONTH($B$2)+7,1),'연차 사용 기록'!$A$4:$A$1503,"&lt;"&amp;DATE(YEAR($B$2),MONTH($B$2)+8,1)))</f>
        <v/>
      </c>
      <c r="W76" s="15">
        <f>IF(OR($A76="",$B$2=""),"",SUMIFS('연차 사용 기록'!$H$4:$H$1503,'연차 사용 기록'!$C$4:$C$1503,$A76,'연차 사용 기록'!$A$4:$A$1503,"&gt;="&amp;DATE(YEAR($B$2),MONTH($B$2)+8,1),'연차 사용 기록'!$A$4:$A$1503,"&lt;"&amp;DATE(YEAR($B$2),MONTH($B$2)+9,1)))</f>
        <v/>
      </c>
      <c r="X76" s="15">
        <f>IF(OR($A76="",$B$2=""),"",SUMIFS('연차 사용 기록'!$H$4:$H$1503,'연차 사용 기록'!$C$4:$C$1503,$A76,'연차 사용 기록'!$A$4:$A$1503,"&gt;="&amp;DATE(YEAR($B$2),MONTH($B$2)+9,1),'연차 사용 기록'!$A$4:$A$1503,"&lt;"&amp;DATE(YEAR($B$2),MONTH($B$2)+10,1)))</f>
        <v/>
      </c>
      <c r="Y76" s="15">
        <f>IF(OR($A76="",$B$2=""),"",SUMIFS('연차 사용 기록'!$H$4:$H$1503,'연차 사용 기록'!$C$4:$C$1503,$A76,'연차 사용 기록'!$A$4:$A$1503,"&gt;="&amp;DATE(YEAR($B$2),MONTH($B$2)+10,1),'연차 사용 기록'!$A$4:$A$1503,"&lt;"&amp;DATE(YEAR($B$2),MONTH($B$2)+11,1)))</f>
        <v/>
      </c>
      <c r="Z76" s="15">
        <f>IF(OR($A76="",$B$2=""),"",SUMIFS('연차 사용 기록'!$H$4:$H$1503,'연차 사용 기록'!$C$4:$C$1503,$A76,'연차 사용 기록'!$A$4:$A$1503,"&gt;="&amp;DATE(YEAR($B$2),MONTH($B$2)+11,1),'연차 사용 기록'!$A$4:$A$1503,"&lt;"&amp;DATE(YEAR($B$2),MONTH($B$2)+12,1)))</f>
        <v/>
      </c>
    </row>
    <row r="77">
      <c r="A77" s="12" t="n"/>
      <c r="B77" s="12" t="n"/>
      <c r="C77" s="12" t="n"/>
      <c r="D77" s="7" t="n"/>
      <c r="E77" s="12" t="n"/>
      <c r="F77" s="12" t="n"/>
      <c r="G77" s="12">
        <f>IF(A77="","",SUMIFS('연차 사용 기록'!$H$4:$H$1503,'연차 사용 기록'!$C$4:$C$1503,A77,'연차 사용 기록'!$A$4:$A$1503,"&gt;="&amp;IF($B$2="",0,$B$2),'연차 사용 기록'!$A$4:$A$1503,"&lt;="&amp;IF($D$2="",2958465,$D$2)))</f>
        <v/>
      </c>
      <c r="H77" s="12">
        <f>IF(A77="","",(N(E77)+N(F77))-N(G77))</f>
        <v/>
      </c>
      <c r="I77" s="13">
        <f>IF(OR(A77="",(N(E77)+N(F77))=0),"",G77/(N(E77)+N(F77)))</f>
        <v/>
      </c>
      <c r="J77" s="7" t="n"/>
      <c r="K77" s="7" t="n"/>
      <c r="L77" s="12">
        <f>IF(OR(A77="",$D$2=""),"",IF(TODAY()&gt;$D$2,H77,""))</f>
        <v/>
      </c>
      <c r="M77" s="12" t="n"/>
      <c r="N77" s="14" t="n"/>
      <c r="O77" s="15">
        <f>IF(OR($A77="",$B$2=""),"",SUMIFS('연차 사용 기록'!$H$4:$H$1503,'연차 사용 기록'!$C$4:$C$1503,$A77,'연차 사용 기록'!$A$4:$A$1503,"&gt;="&amp;DATE(YEAR($B$2),MONTH($B$2)+0,1),'연차 사용 기록'!$A$4:$A$1503,"&lt;"&amp;DATE(YEAR($B$2),MONTH($B$2)+1,1)))</f>
        <v/>
      </c>
      <c r="P77" s="15">
        <f>IF(OR($A77="",$B$2=""),"",SUMIFS('연차 사용 기록'!$H$4:$H$1503,'연차 사용 기록'!$C$4:$C$1503,$A77,'연차 사용 기록'!$A$4:$A$1503,"&gt;="&amp;DATE(YEAR($B$2),MONTH($B$2)+1,1),'연차 사용 기록'!$A$4:$A$1503,"&lt;"&amp;DATE(YEAR($B$2),MONTH($B$2)+2,1)))</f>
        <v/>
      </c>
      <c r="Q77" s="15">
        <f>IF(OR($A77="",$B$2=""),"",SUMIFS('연차 사용 기록'!$H$4:$H$1503,'연차 사용 기록'!$C$4:$C$1503,$A77,'연차 사용 기록'!$A$4:$A$1503,"&gt;="&amp;DATE(YEAR($B$2),MONTH($B$2)+2,1),'연차 사용 기록'!$A$4:$A$1503,"&lt;"&amp;DATE(YEAR($B$2),MONTH($B$2)+3,1)))</f>
        <v/>
      </c>
      <c r="R77" s="15">
        <f>IF(OR($A77="",$B$2=""),"",SUMIFS('연차 사용 기록'!$H$4:$H$1503,'연차 사용 기록'!$C$4:$C$1503,$A77,'연차 사용 기록'!$A$4:$A$1503,"&gt;="&amp;DATE(YEAR($B$2),MONTH($B$2)+3,1),'연차 사용 기록'!$A$4:$A$1503,"&lt;"&amp;DATE(YEAR($B$2),MONTH($B$2)+4,1)))</f>
        <v/>
      </c>
      <c r="S77" s="15">
        <f>IF(OR($A77="",$B$2=""),"",SUMIFS('연차 사용 기록'!$H$4:$H$1503,'연차 사용 기록'!$C$4:$C$1503,$A77,'연차 사용 기록'!$A$4:$A$1503,"&gt;="&amp;DATE(YEAR($B$2),MONTH($B$2)+4,1),'연차 사용 기록'!$A$4:$A$1503,"&lt;"&amp;DATE(YEAR($B$2),MONTH($B$2)+5,1)))</f>
        <v/>
      </c>
      <c r="T77" s="15">
        <f>IF(OR($A77="",$B$2=""),"",SUMIFS('연차 사용 기록'!$H$4:$H$1503,'연차 사용 기록'!$C$4:$C$1503,$A77,'연차 사용 기록'!$A$4:$A$1503,"&gt;="&amp;DATE(YEAR($B$2),MONTH($B$2)+5,1),'연차 사용 기록'!$A$4:$A$1503,"&lt;"&amp;DATE(YEAR($B$2),MONTH($B$2)+6,1)))</f>
        <v/>
      </c>
      <c r="U77" s="15">
        <f>IF(OR($A77="",$B$2=""),"",SUMIFS('연차 사용 기록'!$H$4:$H$1503,'연차 사용 기록'!$C$4:$C$1503,$A77,'연차 사용 기록'!$A$4:$A$1503,"&gt;="&amp;DATE(YEAR($B$2),MONTH($B$2)+6,1),'연차 사용 기록'!$A$4:$A$1503,"&lt;"&amp;DATE(YEAR($B$2),MONTH($B$2)+7,1)))</f>
        <v/>
      </c>
      <c r="V77" s="15">
        <f>IF(OR($A77="",$B$2=""),"",SUMIFS('연차 사용 기록'!$H$4:$H$1503,'연차 사용 기록'!$C$4:$C$1503,$A77,'연차 사용 기록'!$A$4:$A$1503,"&gt;="&amp;DATE(YEAR($B$2),MONTH($B$2)+7,1),'연차 사용 기록'!$A$4:$A$1503,"&lt;"&amp;DATE(YEAR($B$2),MONTH($B$2)+8,1)))</f>
        <v/>
      </c>
      <c r="W77" s="15">
        <f>IF(OR($A77="",$B$2=""),"",SUMIFS('연차 사용 기록'!$H$4:$H$1503,'연차 사용 기록'!$C$4:$C$1503,$A77,'연차 사용 기록'!$A$4:$A$1503,"&gt;="&amp;DATE(YEAR($B$2),MONTH($B$2)+8,1),'연차 사용 기록'!$A$4:$A$1503,"&lt;"&amp;DATE(YEAR($B$2),MONTH($B$2)+9,1)))</f>
        <v/>
      </c>
      <c r="X77" s="15">
        <f>IF(OR($A77="",$B$2=""),"",SUMIFS('연차 사용 기록'!$H$4:$H$1503,'연차 사용 기록'!$C$4:$C$1503,$A77,'연차 사용 기록'!$A$4:$A$1503,"&gt;="&amp;DATE(YEAR($B$2),MONTH($B$2)+9,1),'연차 사용 기록'!$A$4:$A$1503,"&lt;"&amp;DATE(YEAR($B$2),MONTH($B$2)+10,1)))</f>
        <v/>
      </c>
      <c r="Y77" s="15">
        <f>IF(OR($A77="",$B$2=""),"",SUMIFS('연차 사용 기록'!$H$4:$H$1503,'연차 사용 기록'!$C$4:$C$1503,$A77,'연차 사용 기록'!$A$4:$A$1503,"&gt;="&amp;DATE(YEAR($B$2),MONTH($B$2)+10,1),'연차 사용 기록'!$A$4:$A$1503,"&lt;"&amp;DATE(YEAR($B$2),MONTH($B$2)+11,1)))</f>
        <v/>
      </c>
      <c r="Z77" s="15">
        <f>IF(OR($A77="",$B$2=""),"",SUMIFS('연차 사용 기록'!$H$4:$H$1503,'연차 사용 기록'!$C$4:$C$1503,$A77,'연차 사용 기록'!$A$4:$A$1503,"&gt;="&amp;DATE(YEAR($B$2),MONTH($B$2)+11,1),'연차 사용 기록'!$A$4:$A$1503,"&lt;"&amp;DATE(YEAR($B$2),MONTH($B$2)+12,1)))</f>
        <v/>
      </c>
    </row>
    <row r="78">
      <c r="A78" s="12" t="n"/>
      <c r="B78" s="12" t="n"/>
      <c r="C78" s="12" t="n"/>
      <c r="D78" s="7" t="n"/>
      <c r="E78" s="12" t="n"/>
      <c r="F78" s="12" t="n"/>
      <c r="G78" s="12">
        <f>IF(A78="","",SUMIFS('연차 사용 기록'!$H$4:$H$1503,'연차 사용 기록'!$C$4:$C$1503,A78,'연차 사용 기록'!$A$4:$A$1503,"&gt;="&amp;IF($B$2="",0,$B$2),'연차 사용 기록'!$A$4:$A$1503,"&lt;="&amp;IF($D$2="",2958465,$D$2)))</f>
        <v/>
      </c>
      <c r="H78" s="12">
        <f>IF(A78="","",(N(E78)+N(F78))-N(G78))</f>
        <v/>
      </c>
      <c r="I78" s="13">
        <f>IF(OR(A78="",(N(E78)+N(F78))=0),"",G78/(N(E78)+N(F78)))</f>
        <v/>
      </c>
      <c r="J78" s="7" t="n"/>
      <c r="K78" s="7" t="n"/>
      <c r="L78" s="12">
        <f>IF(OR(A78="",$D$2=""),"",IF(TODAY()&gt;$D$2,H78,""))</f>
        <v/>
      </c>
      <c r="M78" s="12" t="n"/>
      <c r="N78" s="14" t="n"/>
      <c r="O78" s="15">
        <f>IF(OR($A78="",$B$2=""),"",SUMIFS('연차 사용 기록'!$H$4:$H$1503,'연차 사용 기록'!$C$4:$C$1503,$A78,'연차 사용 기록'!$A$4:$A$1503,"&gt;="&amp;DATE(YEAR($B$2),MONTH($B$2)+0,1),'연차 사용 기록'!$A$4:$A$1503,"&lt;"&amp;DATE(YEAR($B$2),MONTH($B$2)+1,1)))</f>
        <v/>
      </c>
      <c r="P78" s="15">
        <f>IF(OR($A78="",$B$2=""),"",SUMIFS('연차 사용 기록'!$H$4:$H$1503,'연차 사용 기록'!$C$4:$C$1503,$A78,'연차 사용 기록'!$A$4:$A$1503,"&gt;="&amp;DATE(YEAR($B$2),MONTH($B$2)+1,1),'연차 사용 기록'!$A$4:$A$1503,"&lt;"&amp;DATE(YEAR($B$2),MONTH($B$2)+2,1)))</f>
        <v/>
      </c>
      <c r="Q78" s="15">
        <f>IF(OR($A78="",$B$2=""),"",SUMIFS('연차 사용 기록'!$H$4:$H$1503,'연차 사용 기록'!$C$4:$C$1503,$A78,'연차 사용 기록'!$A$4:$A$1503,"&gt;="&amp;DATE(YEAR($B$2),MONTH($B$2)+2,1),'연차 사용 기록'!$A$4:$A$1503,"&lt;"&amp;DATE(YEAR($B$2),MONTH($B$2)+3,1)))</f>
        <v/>
      </c>
      <c r="R78" s="15">
        <f>IF(OR($A78="",$B$2=""),"",SUMIFS('연차 사용 기록'!$H$4:$H$1503,'연차 사용 기록'!$C$4:$C$1503,$A78,'연차 사용 기록'!$A$4:$A$1503,"&gt;="&amp;DATE(YEAR($B$2),MONTH($B$2)+3,1),'연차 사용 기록'!$A$4:$A$1503,"&lt;"&amp;DATE(YEAR($B$2),MONTH($B$2)+4,1)))</f>
        <v/>
      </c>
      <c r="S78" s="15">
        <f>IF(OR($A78="",$B$2=""),"",SUMIFS('연차 사용 기록'!$H$4:$H$1503,'연차 사용 기록'!$C$4:$C$1503,$A78,'연차 사용 기록'!$A$4:$A$1503,"&gt;="&amp;DATE(YEAR($B$2),MONTH($B$2)+4,1),'연차 사용 기록'!$A$4:$A$1503,"&lt;"&amp;DATE(YEAR($B$2),MONTH($B$2)+5,1)))</f>
        <v/>
      </c>
      <c r="T78" s="15">
        <f>IF(OR($A78="",$B$2=""),"",SUMIFS('연차 사용 기록'!$H$4:$H$1503,'연차 사용 기록'!$C$4:$C$1503,$A78,'연차 사용 기록'!$A$4:$A$1503,"&gt;="&amp;DATE(YEAR($B$2),MONTH($B$2)+5,1),'연차 사용 기록'!$A$4:$A$1503,"&lt;"&amp;DATE(YEAR($B$2),MONTH($B$2)+6,1)))</f>
        <v/>
      </c>
      <c r="U78" s="15">
        <f>IF(OR($A78="",$B$2=""),"",SUMIFS('연차 사용 기록'!$H$4:$H$1503,'연차 사용 기록'!$C$4:$C$1503,$A78,'연차 사용 기록'!$A$4:$A$1503,"&gt;="&amp;DATE(YEAR($B$2),MONTH($B$2)+6,1),'연차 사용 기록'!$A$4:$A$1503,"&lt;"&amp;DATE(YEAR($B$2),MONTH($B$2)+7,1)))</f>
        <v/>
      </c>
      <c r="V78" s="15">
        <f>IF(OR($A78="",$B$2=""),"",SUMIFS('연차 사용 기록'!$H$4:$H$1503,'연차 사용 기록'!$C$4:$C$1503,$A78,'연차 사용 기록'!$A$4:$A$1503,"&gt;="&amp;DATE(YEAR($B$2),MONTH($B$2)+7,1),'연차 사용 기록'!$A$4:$A$1503,"&lt;"&amp;DATE(YEAR($B$2),MONTH($B$2)+8,1)))</f>
        <v/>
      </c>
      <c r="W78" s="15">
        <f>IF(OR($A78="",$B$2=""),"",SUMIFS('연차 사용 기록'!$H$4:$H$1503,'연차 사용 기록'!$C$4:$C$1503,$A78,'연차 사용 기록'!$A$4:$A$1503,"&gt;="&amp;DATE(YEAR($B$2),MONTH($B$2)+8,1),'연차 사용 기록'!$A$4:$A$1503,"&lt;"&amp;DATE(YEAR($B$2),MONTH($B$2)+9,1)))</f>
        <v/>
      </c>
      <c r="X78" s="15">
        <f>IF(OR($A78="",$B$2=""),"",SUMIFS('연차 사용 기록'!$H$4:$H$1503,'연차 사용 기록'!$C$4:$C$1503,$A78,'연차 사용 기록'!$A$4:$A$1503,"&gt;="&amp;DATE(YEAR($B$2),MONTH($B$2)+9,1),'연차 사용 기록'!$A$4:$A$1503,"&lt;"&amp;DATE(YEAR($B$2),MONTH($B$2)+10,1)))</f>
        <v/>
      </c>
      <c r="Y78" s="15">
        <f>IF(OR($A78="",$B$2=""),"",SUMIFS('연차 사용 기록'!$H$4:$H$1503,'연차 사용 기록'!$C$4:$C$1503,$A78,'연차 사용 기록'!$A$4:$A$1503,"&gt;="&amp;DATE(YEAR($B$2),MONTH($B$2)+10,1),'연차 사용 기록'!$A$4:$A$1503,"&lt;"&amp;DATE(YEAR($B$2),MONTH($B$2)+11,1)))</f>
        <v/>
      </c>
      <c r="Z78" s="15">
        <f>IF(OR($A78="",$B$2=""),"",SUMIFS('연차 사용 기록'!$H$4:$H$1503,'연차 사용 기록'!$C$4:$C$1503,$A78,'연차 사용 기록'!$A$4:$A$1503,"&gt;="&amp;DATE(YEAR($B$2),MONTH($B$2)+11,1),'연차 사용 기록'!$A$4:$A$1503,"&lt;"&amp;DATE(YEAR($B$2),MONTH($B$2)+12,1)))</f>
        <v/>
      </c>
    </row>
    <row r="79">
      <c r="A79" s="12" t="n"/>
      <c r="B79" s="12" t="n"/>
      <c r="C79" s="12" t="n"/>
      <c r="D79" s="7" t="n"/>
      <c r="E79" s="12" t="n"/>
      <c r="F79" s="12" t="n"/>
      <c r="G79" s="12">
        <f>IF(A79="","",SUMIFS('연차 사용 기록'!$H$4:$H$1503,'연차 사용 기록'!$C$4:$C$1503,A79,'연차 사용 기록'!$A$4:$A$1503,"&gt;="&amp;IF($B$2="",0,$B$2),'연차 사용 기록'!$A$4:$A$1503,"&lt;="&amp;IF($D$2="",2958465,$D$2)))</f>
        <v/>
      </c>
      <c r="H79" s="12">
        <f>IF(A79="","",(N(E79)+N(F79))-N(G79))</f>
        <v/>
      </c>
      <c r="I79" s="13">
        <f>IF(OR(A79="",(N(E79)+N(F79))=0),"",G79/(N(E79)+N(F79)))</f>
        <v/>
      </c>
      <c r="J79" s="7" t="n"/>
      <c r="K79" s="7" t="n"/>
      <c r="L79" s="12">
        <f>IF(OR(A79="",$D$2=""),"",IF(TODAY()&gt;$D$2,H79,""))</f>
        <v/>
      </c>
      <c r="M79" s="12" t="n"/>
      <c r="N79" s="14" t="n"/>
      <c r="O79" s="15">
        <f>IF(OR($A79="",$B$2=""),"",SUMIFS('연차 사용 기록'!$H$4:$H$1503,'연차 사용 기록'!$C$4:$C$1503,$A79,'연차 사용 기록'!$A$4:$A$1503,"&gt;="&amp;DATE(YEAR($B$2),MONTH($B$2)+0,1),'연차 사용 기록'!$A$4:$A$1503,"&lt;"&amp;DATE(YEAR($B$2),MONTH($B$2)+1,1)))</f>
        <v/>
      </c>
      <c r="P79" s="15">
        <f>IF(OR($A79="",$B$2=""),"",SUMIFS('연차 사용 기록'!$H$4:$H$1503,'연차 사용 기록'!$C$4:$C$1503,$A79,'연차 사용 기록'!$A$4:$A$1503,"&gt;="&amp;DATE(YEAR($B$2),MONTH($B$2)+1,1),'연차 사용 기록'!$A$4:$A$1503,"&lt;"&amp;DATE(YEAR($B$2),MONTH($B$2)+2,1)))</f>
        <v/>
      </c>
      <c r="Q79" s="15">
        <f>IF(OR($A79="",$B$2=""),"",SUMIFS('연차 사용 기록'!$H$4:$H$1503,'연차 사용 기록'!$C$4:$C$1503,$A79,'연차 사용 기록'!$A$4:$A$1503,"&gt;="&amp;DATE(YEAR($B$2),MONTH($B$2)+2,1),'연차 사용 기록'!$A$4:$A$1503,"&lt;"&amp;DATE(YEAR($B$2),MONTH($B$2)+3,1)))</f>
        <v/>
      </c>
      <c r="R79" s="15">
        <f>IF(OR($A79="",$B$2=""),"",SUMIFS('연차 사용 기록'!$H$4:$H$1503,'연차 사용 기록'!$C$4:$C$1503,$A79,'연차 사용 기록'!$A$4:$A$1503,"&gt;="&amp;DATE(YEAR($B$2),MONTH($B$2)+3,1),'연차 사용 기록'!$A$4:$A$1503,"&lt;"&amp;DATE(YEAR($B$2),MONTH($B$2)+4,1)))</f>
        <v/>
      </c>
      <c r="S79" s="15">
        <f>IF(OR($A79="",$B$2=""),"",SUMIFS('연차 사용 기록'!$H$4:$H$1503,'연차 사용 기록'!$C$4:$C$1503,$A79,'연차 사용 기록'!$A$4:$A$1503,"&gt;="&amp;DATE(YEAR($B$2),MONTH($B$2)+4,1),'연차 사용 기록'!$A$4:$A$1503,"&lt;"&amp;DATE(YEAR($B$2),MONTH($B$2)+5,1)))</f>
        <v/>
      </c>
      <c r="T79" s="15">
        <f>IF(OR($A79="",$B$2=""),"",SUMIFS('연차 사용 기록'!$H$4:$H$1503,'연차 사용 기록'!$C$4:$C$1503,$A79,'연차 사용 기록'!$A$4:$A$1503,"&gt;="&amp;DATE(YEAR($B$2),MONTH($B$2)+5,1),'연차 사용 기록'!$A$4:$A$1503,"&lt;"&amp;DATE(YEAR($B$2),MONTH($B$2)+6,1)))</f>
        <v/>
      </c>
      <c r="U79" s="15">
        <f>IF(OR($A79="",$B$2=""),"",SUMIFS('연차 사용 기록'!$H$4:$H$1503,'연차 사용 기록'!$C$4:$C$1503,$A79,'연차 사용 기록'!$A$4:$A$1503,"&gt;="&amp;DATE(YEAR($B$2),MONTH($B$2)+6,1),'연차 사용 기록'!$A$4:$A$1503,"&lt;"&amp;DATE(YEAR($B$2),MONTH($B$2)+7,1)))</f>
        <v/>
      </c>
      <c r="V79" s="15">
        <f>IF(OR($A79="",$B$2=""),"",SUMIFS('연차 사용 기록'!$H$4:$H$1503,'연차 사용 기록'!$C$4:$C$1503,$A79,'연차 사용 기록'!$A$4:$A$1503,"&gt;="&amp;DATE(YEAR($B$2),MONTH($B$2)+7,1),'연차 사용 기록'!$A$4:$A$1503,"&lt;"&amp;DATE(YEAR($B$2),MONTH($B$2)+8,1)))</f>
        <v/>
      </c>
      <c r="W79" s="15">
        <f>IF(OR($A79="",$B$2=""),"",SUMIFS('연차 사용 기록'!$H$4:$H$1503,'연차 사용 기록'!$C$4:$C$1503,$A79,'연차 사용 기록'!$A$4:$A$1503,"&gt;="&amp;DATE(YEAR($B$2),MONTH($B$2)+8,1),'연차 사용 기록'!$A$4:$A$1503,"&lt;"&amp;DATE(YEAR($B$2),MONTH($B$2)+9,1)))</f>
        <v/>
      </c>
      <c r="X79" s="15">
        <f>IF(OR($A79="",$B$2=""),"",SUMIFS('연차 사용 기록'!$H$4:$H$1503,'연차 사용 기록'!$C$4:$C$1503,$A79,'연차 사용 기록'!$A$4:$A$1503,"&gt;="&amp;DATE(YEAR($B$2),MONTH($B$2)+9,1),'연차 사용 기록'!$A$4:$A$1503,"&lt;"&amp;DATE(YEAR($B$2),MONTH($B$2)+10,1)))</f>
        <v/>
      </c>
      <c r="Y79" s="15">
        <f>IF(OR($A79="",$B$2=""),"",SUMIFS('연차 사용 기록'!$H$4:$H$1503,'연차 사용 기록'!$C$4:$C$1503,$A79,'연차 사용 기록'!$A$4:$A$1503,"&gt;="&amp;DATE(YEAR($B$2),MONTH($B$2)+10,1),'연차 사용 기록'!$A$4:$A$1503,"&lt;"&amp;DATE(YEAR($B$2),MONTH($B$2)+11,1)))</f>
        <v/>
      </c>
      <c r="Z79" s="15">
        <f>IF(OR($A79="",$B$2=""),"",SUMIFS('연차 사용 기록'!$H$4:$H$1503,'연차 사용 기록'!$C$4:$C$1503,$A79,'연차 사용 기록'!$A$4:$A$1503,"&gt;="&amp;DATE(YEAR($B$2),MONTH($B$2)+11,1),'연차 사용 기록'!$A$4:$A$1503,"&lt;"&amp;DATE(YEAR($B$2),MONTH($B$2)+12,1)))</f>
        <v/>
      </c>
    </row>
    <row r="80">
      <c r="A80" s="12" t="n"/>
      <c r="B80" s="12" t="n"/>
      <c r="C80" s="12" t="n"/>
      <c r="D80" s="7" t="n"/>
      <c r="E80" s="12" t="n"/>
      <c r="F80" s="12" t="n"/>
      <c r="G80" s="12">
        <f>IF(A80="","",SUMIFS('연차 사용 기록'!$H$4:$H$1503,'연차 사용 기록'!$C$4:$C$1503,A80,'연차 사용 기록'!$A$4:$A$1503,"&gt;="&amp;IF($B$2="",0,$B$2),'연차 사용 기록'!$A$4:$A$1503,"&lt;="&amp;IF($D$2="",2958465,$D$2)))</f>
        <v/>
      </c>
      <c r="H80" s="12">
        <f>IF(A80="","",(N(E80)+N(F80))-N(G80))</f>
        <v/>
      </c>
      <c r="I80" s="13">
        <f>IF(OR(A80="",(N(E80)+N(F80))=0),"",G80/(N(E80)+N(F80)))</f>
        <v/>
      </c>
      <c r="J80" s="7" t="n"/>
      <c r="K80" s="7" t="n"/>
      <c r="L80" s="12">
        <f>IF(OR(A80="",$D$2=""),"",IF(TODAY()&gt;$D$2,H80,""))</f>
        <v/>
      </c>
      <c r="M80" s="12" t="n"/>
      <c r="N80" s="14" t="n"/>
      <c r="O80" s="15">
        <f>IF(OR($A80="",$B$2=""),"",SUMIFS('연차 사용 기록'!$H$4:$H$1503,'연차 사용 기록'!$C$4:$C$1503,$A80,'연차 사용 기록'!$A$4:$A$1503,"&gt;="&amp;DATE(YEAR($B$2),MONTH($B$2)+0,1),'연차 사용 기록'!$A$4:$A$1503,"&lt;"&amp;DATE(YEAR($B$2),MONTH($B$2)+1,1)))</f>
        <v/>
      </c>
      <c r="P80" s="15">
        <f>IF(OR($A80="",$B$2=""),"",SUMIFS('연차 사용 기록'!$H$4:$H$1503,'연차 사용 기록'!$C$4:$C$1503,$A80,'연차 사용 기록'!$A$4:$A$1503,"&gt;="&amp;DATE(YEAR($B$2),MONTH($B$2)+1,1),'연차 사용 기록'!$A$4:$A$1503,"&lt;"&amp;DATE(YEAR($B$2),MONTH($B$2)+2,1)))</f>
        <v/>
      </c>
      <c r="Q80" s="15">
        <f>IF(OR($A80="",$B$2=""),"",SUMIFS('연차 사용 기록'!$H$4:$H$1503,'연차 사용 기록'!$C$4:$C$1503,$A80,'연차 사용 기록'!$A$4:$A$1503,"&gt;="&amp;DATE(YEAR($B$2),MONTH($B$2)+2,1),'연차 사용 기록'!$A$4:$A$1503,"&lt;"&amp;DATE(YEAR($B$2),MONTH($B$2)+3,1)))</f>
        <v/>
      </c>
      <c r="R80" s="15">
        <f>IF(OR($A80="",$B$2=""),"",SUMIFS('연차 사용 기록'!$H$4:$H$1503,'연차 사용 기록'!$C$4:$C$1503,$A80,'연차 사용 기록'!$A$4:$A$1503,"&gt;="&amp;DATE(YEAR($B$2),MONTH($B$2)+3,1),'연차 사용 기록'!$A$4:$A$1503,"&lt;"&amp;DATE(YEAR($B$2),MONTH($B$2)+4,1)))</f>
        <v/>
      </c>
      <c r="S80" s="15">
        <f>IF(OR($A80="",$B$2=""),"",SUMIFS('연차 사용 기록'!$H$4:$H$1503,'연차 사용 기록'!$C$4:$C$1503,$A80,'연차 사용 기록'!$A$4:$A$1503,"&gt;="&amp;DATE(YEAR($B$2),MONTH($B$2)+4,1),'연차 사용 기록'!$A$4:$A$1503,"&lt;"&amp;DATE(YEAR($B$2),MONTH($B$2)+5,1)))</f>
        <v/>
      </c>
      <c r="T80" s="15">
        <f>IF(OR($A80="",$B$2=""),"",SUMIFS('연차 사용 기록'!$H$4:$H$1503,'연차 사용 기록'!$C$4:$C$1503,$A80,'연차 사용 기록'!$A$4:$A$1503,"&gt;="&amp;DATE(YEAR($B$2),MONTH($B$2)+5,1),'연차 사용 기록'!$A$4:$A$1503,"&lt;"&amp;DATE(YEAR($B$2),MONTH($B$2)+6,1)))</f>
        <v/>
      </c>
      <c r="U80" s="15">
        <f>IF(OR($A80="",$B$2=""),"",SUMIFS('연차 사용 기록'!$H$4:$H$1503,'연차 사용 기록'!$C$4:$C$1503,$A80,'연차 사용 기록'!$A$4:$A$1503,"&gt;="&amp;DATE(YEAR($B$2),MONTH($B$2)+6,1),'연차 사용 기록'!$A$4:$A$1503,"&lt;"&amp;DATE(YEAR($B$2),MONTH($B$2)+7,1)))</f>
        <v/>
      </c>
      <c r="V80" s="15">
        <f>IF(OR($A80="",$B$2=""),"",SUMIFS('연차 사용 기록'!$H$4:$H$1503,'연차 사용 기록'!$C$4:$C$1503,$A80,'연차 사용 기록'!$A$4:$A$1503,"&gt;="&amp;DATE(YEAR($B$2),MONTH($B$2)+7,1),'연차 사용 기록'!$A$4:$A$1503,"&lt;"&amp;DATE(YEAR($B$2),MONTH($B$2)+8,1)))</f>
        <v/>
      </c>
      <c r="W80" s="15">
        <f>IF(OR($A80="",$B$2=""),"",SUMIFS('연차 사용 기록'!$H$4:$H$1503,'연차 사용 기록'!$C$4:$C$1503,$A80,'연차 사용 기록'!$A$4:$A$1503,"&gt;="&amp;DATE(YEAR($B$2),MONTH($B$2)+8,1),'연차 사용 기록'!$A$4:$A$1503,"&lt;"&amp;DATE(YEAR($B$2),MONTH($B$2)+9,1)))</f>
        <v/>
      </c>
      <c r="X80" s="15">
        <f>IF(OR($A80="",$B$2=""),"",SUMIFS('연차 사용 기록'!$H$4:$H$1503,'연차 사용 기록'!$C$4:$C$1503,$A80,'연차 사용 기록'!$A$4:$A$1503,"&gt;="&amp;DATE(YEAR($B$2),MONTH($B$2)+9,1),'연차 사용 기록'!$A$4:$A$1503,"&lt;"&amp;DATE(YEAR($B$2),MONTH($B$2)+10,1)))</f>
        <v/>
      </c>
      <c r="Y80" s="15">
        <f>IF(OR($A80="",$B$2=""),"",SUMIFS('연차 사용 기록'!$H$4:$H$1503,'연차 사용 기록'!$C$4:$C$1503,$A80,'연차 사용 기록'!$A$4:$A$1503,"&gt;="&amp;DATE(YEAR($B$2),MONTH($B$2)+10,1),'연차 사용 기록'!$A$4:$A$1503,"&lt;"&amp;DATE(YEAR($B$2),MONTH($B$2)+11,1)))</f>
        <v/>
      </c>
      <c r="Z80" s="15">
        <f>IF(OR($A80="",$B$2=""),"",SUMIFS('연차 사용 기록'!$H$4:$H$1503,'연차 사용 기록'!$C$4:$C$1503,$A80,'연차 사용 기록'!$A$4:$A$1503,"&gt;="&amp;DATE(YEAR($B$2),MONTH($B$2)+11,1),'연차 사용 기록'!$A$4:$A$1503,"&lt;"&amp;DATE(YEAR($B$2),MONTH($B$2)+12,1)))</f>
        <v/>
      </c>
    </row>
    <row r="81">
      <c r="A81" s="12" t="n"/>
      <c r="B81" s="12" t="n"/>
      <c r="C81" s="12" t="n"/>
      <c r="D81" s="7" t="n"/>
      <c r="E81" s="12" t="n"/>
      <c r="F81" s="12" t="n"/>
      <c r="G81" s="12">
        <f>IF(A81="","",SUMIFS('연차 사용 기록'!$H$4:$H$1503,'연차 사용 기록'!$C$4:$C$1503,A81,'연차 사용 기록'!$A$4:$A$1503,"&gt;="&amp;IF($B$2="",0,$B$2),'연차 사용 기록'!$A$4:$A$1503,"&lt;="&amp;IF($D$2="",2958465,$D$2)))</f>
        <v/>
      </c>
      <c r="H81" s="12">
        <f>IF(A81="","",(N(E81)+N(F81))-N(G81))</f>
        <v/>
      </c>
      <c r="I81" s="13">
        <f>IF(OR(A81="",(N(E81)+N(F81))=0),"",G81/(N(E81)+N(F81)))</f>
        <v/>
      </c>
      <c r="J81" s="7" t="n"/>
      <c r="K81" s="7" t="n"/>
      <c r="L81" s="12">
        <f>IF(OR(A81="",$D$2=""),"",IF(TODAY()&gt;$D$2,H81,""))</f>
        <v/>
      </c>
      <c r="M81" s="12" t="n"/>
      <c r="N81" s="14" t="n"/>
      <c r="O81" s="15">
        <f>IF(OR($A81="",$B$2=""),"",SUMIFS('연차 사용 기록'!$H$4:$H$1503,'연차 사용 기록'!$C$4:$C$1503,$A81,'연차 사용 기록'!$A$4:$A$1503,"&gt;="&amp;DATE(YEAR($B$2),MONTH($B$2)+0,1),'연차 사용 기록'!$A$4:$A$1503,"&lt;"&amp;DATE(YEAR($B$2),MONTH($B$2)+1,1)))</f>
        <v/>
      </c>
      <c r="P81" s="15">
        <f>IF(OR($A81="",$B$2=""),"",SUMIFS('연차 사용 기록'!$H$4:$H$1503,'연차 사용 기록'!$C$4:$C$1503,$A81,'연차 사용 기록'!$A$4:$A$1503,"&gt;="&amp;DATE(YEAR($B$2),MONTH($B$2)+1,1),'연차 사용 기록'!$A$4:$A$1503,"&lt;"&amp;DATE(YEAR($B$2),MONTH($B$2)+2,1)))</f>
        <v/>
      </c>
      <c r="Q81" s="15">
        <f>IF(OR($A81="",$B$2=""),"",SUMIFS('연차 사용 기록'!$H$4:$H$1503,'연차 사용 기록'!$C$4:$C$1503,$A81,'연차 사용 기록'!$A$4:$A$1503,"&gt;="&amp;DATE(YEAR($B$2),MONTH($B$2)+2,1),'연차 사용 기록'!$A$4:$A$1503,"&lt;"&amp;DATE(YEAR($B$2),MONTH($B$2)+3,1)))</f>
        <v/>
      </c>
      <c r="R81" s="15">
        <f>IF(OR($A81="",$B$2=""),"",SUMIFS('연차 사용 기록'!$H$4:$H$1503,'연차 사용 기록'!$C$4:$C$1503,$A81,'연차 사용 기록'!$A$4:$A$1503,"&gt;="&amp;DATE(YEAR($B$2),MONTH($B$2)+3,1),'연차 사용 기록'!$A$4:$A$1503,"&lt;"&amp;DATE(YEAR($B$2),MONTH($B$2)+4,1)))</f>
        <v/>
      </c>
      <c r="S81" s="15">
        <f>IF(OR($A81="",$B$2=""),"",SUMIFS('연차 사용 기록'!$H$4:$H$1503,'연차 사용 기록'!$C$4:$C$1503,$A81,'연차 사용 기록'!$A$4:$A$1503,"&gt;="&amp;DATE(YEAR($B$2),MONTH($B$2)+4,1),'연차 사용 기록'!$A$4:$A$1503,"&lt;"&amp;DATE(YEAR($B$2),MONTH($B$2)+5,1)))</f>
        <v/>
      </c>
      <c r="T81" s="15">
        <f>IF(OR($A81="",$B$2=""),"",SUMIFS('연차 사용 기록'!$H$4:$H$1503,'연차 사용 기록'!$C$4:$C$1503,$A81,'연차 사용 기록'!$A$4:$A$1503,"&gt;="&amp;DATE(YEAR($B$2),MONTH($B$2)+5,1),'연차 사용 기록'!$A$4:$A$1503,"&lt;"&amp;DATE(YEAR($B$2),MONTH($B$2)+6,1)))</f>
        <v/>
      </c>
      <c r="U81" s="15">
        <f>IF(OR($A81="",$B$2=""),"",SUMIFS('연차 사용 기록'!$H$4:$H$1503,'연차 사용 기록'!$C$4:$C$1503,$A81,'연차 사용 기록'!$A$4:$A$1503,"&gt;="&amp;DATE(YEAR($B$2),MONTH($B$2)+6,1),'연차 사용 기록'!$A$4:$A$1503,"&lt;"&amp;DATE(YEAR($B$2),MONTH($B$2)+7,1)))</f>
        <v/>
      </c>
      <c r="V81" s="15">
        <f>IF(OR($A81="",$B$2=""),"",SUMIFS('연차 사용 기록'!$H$4:$H$1503,'연차 사용 기록'!$C$4:$C$1503,$A81,'연차 사용 기록'!$A$4:$A$1503,"&gt;="&amp;DATE(YEAR($B$2),MONTH($B$2)+7,1),'연차 사용 기록'!$A$4:$A$1503,"&lt;"&amp;DATE(YEAR($B$2),MONTH($B$2)+8,1)))</f>
        <v/>
      </c>
      <c r="W81" s="15">
        <f>IF(OR($A81="",$B$2=""),"",SUMIFS('연차 사용 기록'!$H$4:$H$1503,'연차 사용 기록'!$C$4:$C$1503,$A81,'연차 사용 기록'!$A$4:$A$1503,"&gt;="&amp;DATE(YEAR($B$2),MONTH($B$2)+8,1),'연차 사용 기록'!$A$4:$A$1503,"&lt;"&amp;DATE(YEAR($B$2),MONTH($B$2)+9,1)))</f>
        <v/>
      </c>
      <c r="X81" s="15">
        <f>IF(OR($A81="",$B$2=""),"",SUMIFS('연차 사용 기록'!$H$4:$H$1503,'연차 사용 기록'!$C$4:$C$1503,$A81,'연차 사용 기록'!$A$4:$A$1503,"&gt;="&amp;DATE(YEAR($B$2),MONTH($B$2)+9,1),'연차 사용 기록'!$A$4:$A$1503,"&lt;"&amp;DATE(YEAR($B$2),MONTH($B$2)+10,1)))</f>
        <v/>
      </c>
      <c r="Y81" s="15">
        <f>IF(OR($A81="",$B$2=""),"",SUMIFS('연차 사용 기록'!$H$4:$H$1503,'연차 사용 기록'!$C$4:$C$1503,$A81,'연차 사용 기록'!$A$4:$A$1503,"&gt;="&amp;DATE(YEAR($B$2),MONTH($B$2)+10,1),'연차 사용 기록'!$A$4:$A$1503,"&lt;"&amp;DATE(YEAR($B$2),MONTH($B$2)+11,1)))</f>
        <v/>
      </c>
      <c r="Z81" s="15">
        <f>IF(OR($A81="",$B$2=""),"",SUMIFS('연차 사용 기록'!$H$4:$H$1503,'연차 사용 기록'!$C$4:$C$1503,$A81,'연차 사용 기록'!$A$4:$A$1503,"&gt;="&amp;DATE(YEAR($B$2),MONTH($B$2)+11,1),'연차 사용 기록'!$A$4:$A$1503,"&lt;"&amp;DATE(YEAR($B$2),MONTH($B$2)+12,1)))</f>
        <v/>
      </c>
    </row>
    <row r="82">
      <c r="A82" s="12" t="n"/>
      <c r="B82" s="12" t="n"/>
      <c r="C82" s="12" t="n"/>
      <c r="D82" s="7" t="n"/>
      <c r="E82" s="12" t="n"/>
      <c r="F82" s="12" t="n"/>
      <c r="G82" s="12">
        <f>IF(A82="","",SUMIFS('연차 사용 기록'!$H$4:$H$1503,'연차 사용 기록'!$C$4:$C$1503,A82,'연차 사용 기록'!$A$4:$A$1503,"&gt;="&amp;IF($B$2="",0,$B$2),'연차 사용 기록'!$A$4:$A$1503,"&lt;="&amp;IF($D$2="",2958465,$D$2)))</f>
        <v/>
      </c>
      <c r="H82" s="12">
        <f>IF(A82="","",(N(E82)+N(F82))-N(G82))</f>
        <v/>
      </c>
      <c r="I82" s="13">
        <f>IF(OR(A82="",(N(E82)+N(F82))=0),"",G82/(N(E82)+N(F82)))</f>
        <v/>
      </c>
      <c r="J82" s="7" t="n"/>
      <c r="K82" s="7" t="n"/>
      <c r="L82" s="12">
        <f>IF(OR(A82="",$D$2=""),"",IF(TODAY()&gt;$D$2,H82,""))</f>
        <v/>
      </c>
      <c r="M82" s="12" t="n"/>
      <c r="N82" s="14" t="n"/>
      <c r="O82" s="15">
        <f>IF(OR($A82="",$B$2=""),"",SUMIFS('연차 사용 기록'!$H$4:$H$1503,'연차 사용 기록'!$C$4:$C$1503,$A82,'연차 사용 기록'!$A$4:$A$1503,"&gt;="&amp;DATE(YEAR($B$2),MONTH($B$2)+0,1),'연차 사용 기록'!$A$4:$A$1503,"&lt;"&amp;DATE(YEAR($B$2),MONTH($B$2)+1,1)))</f>
        <v/>
      </c>
      <c r="P82" s="15">
        <f>IF(OR($A82="",$B$2=""),"",SUMIFS('연차 사용 기록'!$H$4:$H$1503,'연차 사용 기록'!$C$4:$C$1503,$A82,'연차 사용 기록'!$A$4:$A$1503,"&gt;="&amp;DATE(YEAR($B$2),MONTH($B$2)+1,1),'연차 사용 기록'!$A$4:$A$1503,"&lt;"&amp;DATE(YEAR($B$2),MONTH($B$2)+2,1)))</f>
        <v/>
      </c>
      <c r="Q82" s="15">
        <f>IF(OR($A82="",$B$2=""),"",SUMIFS('연차 사용 기록'!$H$4:$H$1503,'연차 사용 기록'!$C$4:$C$1503,$A82,'연차 사용 기록'!$A$4:$A$1503,"&gt;="&amp;DATE(YEAR($B$2),MONTH($B$2)+2,1),'연차 사용 기록'!$A$4:$A$1503,"&lt;"&amp;DATE(YEAR($B$2),MONTH($B$2)+3,1)))</f>
        <v/>
      </c>
      <c r="R82" s="15">
        <f>IF(OR($A82="",$B$2=""),"",SUMIFS('연차 사용 기록'!$H$4:$H$1503,'연차 사용 기록'!$C$4:$C$1503,$A82,'연차 사용 기록'!$A$4:$A$1503,"&gt;="&amp;DATE(YEAR($B$2),MONTH($B$2)+3,1),'연차 사용 기록'!$A$4:$A$1503,"&lt;"&amp;DATE(YEAR($B$2),MONTH($B$2)+4,1)))</f>
        <v/>
      </c>
      <c r="S82" s="15">
        <f>IF(OR($A82="",$B$2=""),"",SUMIFS('연차 사용 기록'!$H$4:$H$1503,'연차 사용 기록'!$C$4:$C$1503,$A82,'연차 사용 기록'!$A$4:$A$1503,"&gt;="&amp;DATE(YEAR($B$2),MONTH($B$2)+4,1),'연차 사용 기록'!$A$4:$A$1503,"&lt;"&amp;DATE(YEAR($B$2),MONTH($B$2)+5,1)))</f>
        <v/>
      </c>
      <c r="T82" s="15">
        <f>IF(OR($A82="",$B$2=""),"",SUMIFS('연차 사용 기록'!$H$4:$H$1503,'연차 사용 기록'!$C$4:$C$1503,$A82,'연차 사용 기록'!$A$4:$A$1503,"&gt;="&amp;DATE(YEAR($B$2),MONTH($B$2)+5,1),'연차 사용 기록'!$A$4:$A$1503,"&lt;"&amp;DATE(YEAR($B$2),MONTH($B$2)+6,1)))</f>
        <v/>
      </c>
      <c r="U82" s="15">
        <f>IF(OR($A82="",$B$2=""),"",SUMIFS('연차 사용 기록'!$H$4:$H$1503,'연차 사용 기록'!$C$4:$C$1503,$A82,'연차 사용 기록'!$A$4:$A$1503,"&gt;="&amp;DATE(YEAR($B$2),MONTH($B$2)+6,1),'연차 사용 기록'!$A$4:$A$1503,"&lt;"&amp;DATE(YEAR($B$2),MONTH($B$2)+7,1)))</f>
        <v/>
      </c>
      <c r="V82" s="15">
        <f>IF(OR($A82="",$B$2=""),"",SUMIFS('연차 사용 기록'!$H$4:$H$1503,'연차 사용 기록'!$C$4:$C$1503,$A82,'연차 사용 기록'!$A$4:$A$1503,"&gt;="&amp;DATE(YEAR($B$2),MONTH($B$2)+7,1),'연차 사용 기록'!$A$4:$A$1503,"&lt;"&amp;DATE(YEAR($B$2),MONTH($B$2)+8,1)))</f>
        <v/>
      </c>
      <c r="W82" s="15">
        <f>IF(OR($A82="",$B$2=""),"",SUMIFS('연차 사용 기록'!$H$4:$H$1503,'연차 사용 기록'!$C$4:$C$1503,$A82,'연차 사용 기록'!$A$4:$A$1503,"&gt;="&amp;DATE(YEAR($B$2),MONTH($B$2)+8,1),'연차 사용 기록'!$A$4:$A$1503,"&lt;"&amp;DATE(YEAR($B$2),MONTH($B$2)+9,1)))</f>
        <v/>
      </c>
      <c r="X82" s="15">
        <f>IF(OR($A82="",$B$2=""),"",SUMIFS('연차 사용 기록'!$H$4:$H$1503,'연차 사용 기록'!$C$4:$C$1503,$A82,'연차 사용 기록'!$A$4:$A$1503,"&gt;="&amp;DATE(YEAR($B$2),MONTH($B$2)+9,1),'연차 사용 기록'!$A$4:$A$1503,"&lt;"&amp;DATE(YEAR($B$2),MONTH($B$2)+10,1)))</f>
        <v/>
      </c>
      <c r="Y82" s="15">
        <f>IF(OR($A82="",$B$2=""),"",SUMIFS('연차 사용 기록'!$H$4:$H$1503,'연차 사용 기록'!$C$4:$C$1503,$A82,'연차 사용 기록'!$A$4:$A$1503,"&gt;="&amp;DATE(YEAR($B$2),MONTH($B$2)+10,1),'연차 사용 기록'!$A$4:$A$1503,"&lt;"&amp;DATE(YEAR($B$2),MONTH($B$2)+11,1)))</f>
        <v/>
      </c>
      <c r="Z82" s="15">
        <f>IF(OR($A82="",$B$2=""),"",SUMIFS('연차 사용 기록'!$H$4:$H$1503,'연차 사용 기록'!$C$4:$C$1503,$A82,'연차 사용 기록'!$A$4:$A$1503,"&gt;="&amp;DATE(YEAR($B$2),MONTH($B$2)+11,1),'연차 사용 기록'!$A$4:$A$1503,"&lt;"&amp;DATE(YEAR($B$2),MONTH($B$2)+12,1)))</f>
        <v/>
      </c>
    </row>
    <row r="83">
      <c r="A83" s="12" t="n"/>
      <c r="B83" s="12" t="n"/>
      <c r="C83" s="12" t="n"/>
      <c r="D83" s="7" t="n"/>
      <c r="E83" s="12" t="n"/>
      <c r="F83" s="12" t="n"/>
      <c r="G83" s="12">
        <f>IF(A83="","",SUMIFS('연차 사용 기록'!$H$4:$H$1503,'연차 사용 기록'!$C$4:$C$1503,A83,'연차 사용 기록'!$A$4:$A$1503,"&gt;="&amp;IF($B$2="",0,$B$2),'연차 사용 기록'!$A$4:$A$1503,"&lt;="&amp;IF($D$2="",2958465,$D$2)))</f>
        <v/>
      </c>
      <c r="H83" s="12">
        <f>IF(A83="","",(N(E83)+N(F83))-N(G83))</f>
        <v/>
      </c>
      <c r="I83" s="13">
        <f>IF(OR(A83="",(N(E83)+N(F83))=0),"",G83/(N(E83)+N(F83)))</f>
        <v/>
      </c>
      <c r="J83" s="7" t="n"/>
      <c r="K83" s="7" t="n"/>
      <c r="L83" s="12">
        <f>IF(OR(A83="",$D$2=""),"",IF(TODAY()&gt;$D$2,H83,""))</f>
        <v/>
      </c>
      <c r="M83" s="12" t="n"/>
      <c r="N83" s="14" t="n"/>
      <c r="O83" s="15">
        <f>IF(OR($A83="",$B$2=""),"",SUMIFS('연차 사용 기록'!$H$4:$H$1503,'연차 사용 기록'!$C$4:$C$1503,$A83,'연차 사용 기록'!$A$4:$A$1503,"&gt;="&amp;DATE(YEAR($B$2),MONTH($B$2)+0,1),'연차 사용 기록'!$A$4:$A$1503,"&lt;"&amp;DATE(YEAR($B$2),MONTH($B$2)+1,1)))</f>
        <v/>
      </c>
      <c r="P83" s="15">
        <f>IF(OR($A83="",$B$2=""),"",SUMIFS('연차 사용 기록'!$H$4:$H$1503,'연차 사용 기록'!$C$4:$C$1503,$A83,'연차 사용 기록'!$A$4:$A$1503,"&gt;="&amp;DATE(YEAR($B$2),MONTH($B$2)+1,1),'연차 사용 기록'!$A$4:$A$1503,"&lt;"&amp;DATE(YEAR($B$2),MONTH($B$2)+2,1)))</f>
        <v/>
      </c>
      <c r="Q83" s="15">
        <f>IF(OR($A83="",$B$2=""),"",SUMIFS('연차 사용 기록'!$H$4:$H$1503,'연차 사용 기록'!$C$4:$C$1503,$A83,'연차 사용 기록'!$A$4:$A$1503,"&gt;="&amp;DATE(YEAR($B$2),MONTH($B$2)+2,1),'연차 사용 기록'!$A$4:$A$1503,"&lt;"&amp;DATE(YEAR($B$2),MONTH($B$2)+3,1)))</f>
        <v/>
      </c>
      <c r="R83" s="15">
        <f>IF(OR($A83="",$B$2=""),"",SUMIFS('연차 사용 기록'!$H$4:$H$1503,'연차 사용 기록'!$C$4:$C$1503,$A83,'연차 사용 기록'!$A$4:$A$1503,"&gt;="&amp;DATE(YEAR($B$2),MONTH($B$2)+3,1),'연차 사용 기록'!$A$4:$A$1503,"&lt;"&amp;DATE(YEAR($B$2),MONTH($B$2)+4,1)))</f>
        <v/>
      </c>
      <c r="S83" s="15">
        <f>IF(OR($A83="",$B$2=""),"",SUMIFS('연차 사용 기록'!$H$4:$H$1503,'연차 사용 기록'!$C$4:$C$1503,$A83,'연차 사용 기록'!$A$4:$A$1503,"&gt;="&amp;DATE(YEAR($B$2),MONTH($B$2)+4,1),'연차 사용 기록'!$A$4:$A$1503,"&lt;"&amp;DATE(YEAR($B$2),MONTH($B$2)+5,1)))</f>
        <v/>
      </c>
      <c r="T83" s="15">
        <f>IF(OR($A83="",$B$2=""),"",SUMIFS('연차 사용 기록'!$H$4:$H$1503,'연차 사용 기록'!$C$4:$C$1503,$A83,'연차 사용 기록'!$A$4:$A$1503,"&gt;="&amp;DATE(YEAR($B$2),MONTH($B$2)+5,1),'연차 사용 기록'!$A$4:$A$1503,"&lt;"&amp;DATE(YEAR($B$2),MONTH($B$2)+6,1)))</f>
        <v/>
      </c>
      <c r="U83" s="15">
        <f>IF(OR($A83="",$B$2=""),"",SUMIFS('연차 사용 기록'!$H$4:$H$1503,'연차 사용 기록'!$C$4:$C$1503,$A83,'연차 사용 기록'!$A$4:$A$1503,"&gt;="&amp;DATE(YEAR($B$2),MONTH($B$2)+6,1),'연차 사용 기록'!$A$4:$A$1503,"&lt;"&amp;DATE(YEAR($B$2),MONTH($B$2)+7,1)))</f>
        <v/>
      </c>
      <c r="V83" s="15">
        <f>IF(OR($A83="",$B$2=""),"",SUMIFS('연차 사용 기록'!$H$4:$H$1503,'연차 사용 기록'!$C$4:$C$1503,$A83,'연차 사용 기록'!$A$4:$A$1503,"&gt;="&amp;DATE(YEAR($B$2),MONTH($B$2)+7,1),'연차 사용 기록'!$A$4:$A$1503,"&lt;"&amp;DATE(YEAR($B$2),MONTH($B$2)+8,1)))</f>
        <v/>
      </c>
      <c r="W83" s="15">
        <f>IF(OR($A83="",$B$2=""),"",SUMIFS('연차 사용 기록'!$H$4:$H$1503,'연차 사용 기록'!$C$4:$C$1503,$A83,'연차 사용 기록'!$A$4:$A$1503,"&gt;="&amp;DATE(YEAR($B$2),MONTH($B$2)+8,1),'연차 사용 기록'!$A$4:$A$1503,"&lt;"&amp;DATE(YEAR($B$2),MONTH($B$2)+9,1)))</f>
        <v/>
      </c>
      <c r="X83" s="15">
        <f>IF(OR($A83="",$B$2=""),"",SUMIFS('연차 사용 기록'!$H$4:$H$1503,'연차 사용 기록'!$C$4:$C$1503,$A83,'연차 사용 기록'!$A$4:$A$1503,"&gt;="&amp;DATE(YEAR($B$2),MONTH($B$2)+9,1),'연차 사용 기록'!$A$4:$A$1503,"&lt;"&amp;DATE(YEAR($B$2),MONTH($B$2)+10,1)))</f>
        <v/>
      </c>
      <c r="Y83" s="15">
        <f>IF(OR($A83="",$B$2=""),"",SUMIFS('연차 사용 기록'!$H$4:$H$1503,'연차 사용 기록'!$C$4:$C$1503,$A83,'연차 사용 기록'!$A$4:$A$1503,"&gt;="&amp;DATE(YEAR($B$2),MONTH($B$2)+10,1),'연차 사용 기록'!$A$4:$A$1503,"&lt;"&amp;DATE(YEAR($B$2),MONTH($B$2)+11,1)))</f>
        <v/>
      </c>
      <c r="Z83" s="15">
        <f>IF(OR($A83="",$B$2=""),"",SUMIFS('연차 사용 기록'!$H$4:$H$1503,'연차 사용 기록'!$C$4:$C$1503,$A83,'연차 사용 기록'!$A$4:$A$1503,"&gt;="&amp;DATE(YEAR($B$2),MONTH($B$2)+11,1),'연차 사용 기록'!$A$4:$A$1503,"&lt;"&amp;DATE(YEAR($B$2),MONTH($B$2)+12,1)))</f>
        <v/>
      </c>
    </row>
    <row r="84">
      <c r="A84" s="12" t="n"/>
      <c r="B84" s="12" t="n"/>
      <c r="C84" s="12" t="n"/>
      <c r="D84" s="7" t="n"/>
      <c r="E84" s="12" t="n"/>
      <c r="F84" s="12" t="n"/>
      <c r="G84" s="12">
        <f>IF(A84="","",SUMIFS('연차 사용 기록'!$H$4:$H$1503,'연차 사용 기록'!$C$4:$C$1503,A84,'연차 사용 기록'!$A$4:$A$1503,"&gt;="&amp;IF($B$2="",0,$B$2),'연차 사용 기록'!$A$4:$A$1503,"&lt;="&amp;IF($D$2="",2958465,$D$2)))</f>
        <v/>
      </c>
      <c r="H84" s="12">
        <f>IF(A84="","",(N(E84)+N(F84))-N(G84))</f>
        <v/>
      </c>
      <c r="I84" s="13">
        <f>IF(OR(A84="",(N(E84)+N(F84))=0),"",G84/(N(E84)+N(F84)))</f>
        <v/>
      </c>
      <c r="J84" s="7" t="n"/>
      <c r="K84" s="7" t="n"/>
      <c r="L84" s="12">
        <f>IF(OR(A84="",$D$2=""),"",IF(TODAY()&gt;$D$2,H84,""))</f>
        <v/>
      </c>
      <c r="M84" s="12" t="n"/>
      <c r="N84" s="14" t="n"/>
      <c r="O84" s="15">
        <f>IF(OR($A84="",$B$2=""),"",SUMIFS('연차 사용 기록'!$H$4:$H$1503,'연차 사용 기록'!$C$4:$C$1503,$A84,'연차 사용 기록'!$A$4:$A$1503,"&gt;="&amp;DATE(YEAR($B$2),MONTH($B$2)+0,1),'연차 사용 기록'!$A$4:$A$1503,"&lt;"&amp;DATE(YEAR($B$2),MONTH($B$2)+1,1)))</f>
        <v/>
      </c>
      <c r="P84" s="15">
        <f>IF(OR($A84="",$B$2=""),"",SUMIFS('연차 사용 기록'!$H$4:$H$1503,'연차 사용 기록'!$C$4:$C$1503,$A84,'연차 사용 기록'!$A$4:$A$1503,"&gt;="&amp;DATE(YEAR($B$2),MONTH($B$2)+1,1),'연차 사용 기록'!$A$4:$A$1503,"&lt;"&amp;DATE(YEAR($B$2),MONTH($B$2)+2,1)))</f>
        <v/>
      </c>
      <c r="Q84" s="15">
        <f>IF(OR($A84="",$B$2=""),"",SUMIFS('연차 사용 기록'!$H$4:$H$1503,'연차 사용 기록'!$C$4:$C$1503,$A84,'연차 사용 기록'!$A$4:$A$1503,"&gt;="&amp;DATE(YEAR($B$2),MONTH($B$2)+2,1),'연차 사용 기록'!$A$4:$A$1503,"&lt;"&amp;DATE(YEAR($B$2),MONTH($B$2)+3,1)))</f>
        <v/>
      </c>
      <c r="R84" s="15">
        <f>IF(OR($A84="",$B$2=""),"",SUMIFS('연차 사용 기록'!$H$4:$H$1503,'연차 사용 기록'!$C$4:$C$1503,$A84,'연차 사용 기록'!$A$4:$A$1503,"&gt;="&amp;DATE(YEAR($B$2),MONTH($B$2)+3,1),'연차 사용 기록'!$A$4:$A$1503,"&lt;"&amp;DATE(YEAR($B$2),MONTH($B$2)+4,1)))</f>
        <v/>
      </c>
      <c r="S84" s="15">
        <f>IF(OR($A84="",$B$2=""),"",SUMIFS('연차 사용 기록'!$H$4:$H$1503,'연차 사용 기록'!$C$4:$C$1503,$A84,'연차 사용 기록'!$A$4:$A$1503,"&gt;="&amp;DATE(YEAR($B$2),MONTH($B$2)+4,1),'연차 사용 기록'!$A$4:$A$1503,"&lt;"&amp;DATE(YEAR($B$2),MONTH($B$2)+5,1)))</f>
        <v/>
      </c>
      <c r="T84" s="15">
        <f>IF(OR($A84="",$B$2=""),"",SUMIFS('연차 사용 기록'!$H$4:$H$1503,'연차 사용 기록'!$C$4:$C$1503,$A84,'연차 사용 기록'!$A$4:$A$1503,"&gt;="&amp;DATE(YEAR($B$2),MONTH($B$2)+5,1),'연차 사용 기록'!$A$4:$A$1503,"&lt;"&amp;DATE(YEAR($B$2),MONTH($B$2)+6,1)))</f>
        <v/>
      </c>
      <c r="U84" s="15">
        <f>IF(OR($A84="",$B$2=""),"",SUMIFS('연차 사용 기록'!$H$4:$H$1503,'연차 사용 기록'!$C$4:$C$1503,$A84,'연차 사용 기록'!$A$4:$A$1503,"&gt;="&amp;DATE(YEAR($B$2),MONTH($B$2)+6,1),'연차 사용 기록'!$A$4:$A$1503,"&lt;"&amp;DATE(YEAR($B$2),MONTH($B$2)+7,1)))</f>
        <v/>
      </c>
      <c r="V84" s="15">
        <f>IF(OR($A84="",$B$2=""),"",SUMIFS('연차 사용 기록'!$H$4:$H$1503,'연차 사용 기록'!$C$4:$C$1503,$A84,'연차 사용 기록'!$A$4:$A$1503,"&gt;="&amp;DATE(YEAR($B$2),MONTH($B$2)+7,1),'연차 사용 기록'!$A$4:$A$1503,"&lt;"&amp;DATE(YEAR($B$2),MONTH($B$2)+8,1)))</f>
        <v/>
      </c>
      <c r="W84" s="15">
        <f>IF(OR($A84="",$B$2=""),"",SUMIFS('연차 사용 기록'!$H$4:$H$1503,'연차 사용 기록'!$C$4:$C$1503,$A84,'연차 사용 기록'!$A$4:$A$1503,"&gt;="&amp;DATE(YEAR($B$2),MONTH($B$2)+8,1),'연차 사용 기록'!$A$4:$A$1503,"&lt;"&amp;DATE(YEAR($B$2),MONTH($B$2)+9,1)))</f>
        <v/>
      </c>
      <c r="X84" s="15">
        <f>IF(OR($A84="",$B$2=""),"",SUMIFS('연차 사용 기록'!$H$4:$H$1503,'연차 사용 기록'!$C$4:$C$1503,$A84,'연차 사용 기록'!$A$4:$A$1503,"&gt;="&amp;DATE(YEAR($B$2),MONTH($B$2)+9,1),'연차 사용 기록'!$A$4:$A$1503,"&lt;"&amp;DATE(YEAR($B$2),MONTH($B$2)+10,1)))</f>
        <v/>
      </c>
      <c r="Y84" s="15">
        <f>IF(OR($A84="",$B$2=""),"",SUMIFS('연차 사용 기록'!$H$4:$H$1503,'연차 사용 기록'!$C$4:$C$1503,$A84,'연차 사용 기록'!$A$4:$A$1503,"&gt;="&amp;DATE(YEAR($B$2),MONTH($B$2)+10,1),'연차 사용 기록'!$A$4:$A$1503,"&lt;"&amp;DATE(YEAR($B$2),MONTH($B$2)+11,1)))</f>
        <v/>
      </c>
      <c r="Z84" s="15">
        <f>IF(OR($A84="",$B$2=""),"",SUMIFS('연차 사용 기록'!$H$4:$H$1503,'연차 사용 기록'!$C$4:$C$1503,$A84,'연차 사용 기록'!$A$4:$A$1503,"&gt;="&amp;DATE(YEAR($B$2),MONTH($B$2)+11,1),'연차 사용 기록'!$A$4:$A$1503,"&lt;"&amp;DATE(YEAR($B$2),MONTH($B$2)+12,1)))</f>
        <v/>
      </c>
    </row>
    <row r="85">
      <c r="A85" s="12" t="n"/>
      <c r="B85" s="12" t="n"/>
      <c r="C85" s="12" t="n"/>
      <c r="D85" s="7" t="n"/>
      <c r="E85" s="12" t="n"/>
      <c r="F85" s="12" t="n"/>
      <c r="G85" s="12">
        <f>IF(A85="","",SUMIFS('연차 사용 기록'!$H$4:$H$1503,'연차 사용 기록'!$C$4:$C$1503,A85,'연차 사용 기록'!$A$4:$A$1503,"&gt;="&amp;IF($B$2="",0,$B$2),'연차 사용 기록'!$A$4:$A$1503,"&lt;="&amp;IF($D$2="",2958465,$D$2)))</f>
        <v/>
      </c>
      <c r="H85" s="12">
        <f>IF(A85="","",(N(E85)+N(F85))-N(G85))</f>
        <v/>
      </c>
      <c r="I85" s="13">
        <f>IF(OR(A85="",(N(E85)+N(F85))=0),"",G85/(N(E85)+N(F85)))</f>
        <v/>
      </c>
      <c r="J85" s="7" t="n"/>
      <c r="K85" s="7" t="n"/>
      <c r="L85" s="12">
        <f>IF(OR(A85="",$D$2=""),"",IF(TODAY()&gt;$D$2,H85,""))</f>
        <v/>
      </c>
      <c r="M85" s="12" t="n"/>
      <c r="N85" s="14" t="n"/>
      <c r="O85" s="15">
        <f>IF(OR($A85="",$B$2=""),"",SUMIFS('연차 사용 기록'!$H$4:$H$1503,'연차 사용 기록'!$C$4:$C$1503,$A85,'연차 사용 기록'!$A$4:$A$1503,"&gt;="&amp;DATE(YEAR($B$2),MONTH($B$2)+0,1),'연차 사용 기록'!$A$4:$A$1503,"&lt;"&amp;DATE(YEAR($B$2),MONTH($B$2)+1,1)))</f>
        <v/>
      </c>
      <c r="P85" s="15">
        <f>IF(OR($A85="",$B$2=""),"",SUMIFS('연차 사용 기록'!$H$4:$H$1503,'연차 사용 기록'!$C$4:$C$1503,$A85,'연차 사용 기록'!$A$4:$A$1503,"&gt;="&amp;DATE(YEAR($B$2),MONTH($B$2)+1,1),'연차 사용 기록'!$A$4:$A$1503,"&lt;"&amp;DATE(YEAR($B$2),MONTH($B$2)+2,1)))</f>
        <v/>
      </c>
      <c r="Q85" s="15">
        <f>IF(OR($A85="",$B$2=""),"",SUMIFS('연차 사용 기록'!$H$4:$H$1503,'연차 사용 기록'!$C$4:$C$1503,$A85,'연차 사용 기록'!$A$4:$A$1503,"&gt;="&amp;DATE(YEAR($B$2),MONTH($B$2)+2,1),'연차 사용 기록'!$A$4:$A$1503,"&lt;"&amp;DATE(YEAR($B$2),MONTH($B$2)+3,1)))</f>
        <v/>
      </c>
      <c r="R85" s="15">
        <f>IF(OR($A85="",$B$2=""),"",SUMIFS('연차 사용 기록'!$H$4:$H$1503,'연차 사용 기록'!$C$4:$C$1503,$A85,'연차 사용 기록'!$A$4:$A$1503,"&gt;="&amp;DATE(YEAR($B$2),MONTH($B$2)+3,1),'연차 사용 기록'!$A$4:$A$1503,"&lt;"&amp;DATE(YEAR($B$2),MONTH($B$2)+4,1)))</f>
        <v/>
      </c>
      <c r="S85" s="15">
        <f>IF(OR($A85="",$B$2=""),"",SUMIFS('연차 사용 기록'!$H$4:$H$1503,'연차 사용 기록'!$C$4:$C$1503,$A85,'연차 사용 기록'!$A$4:$A$1503,"&gt;="&amp;DATE(YEAR($B$2),MONTH($B$2)+4,1),'연차 사용 기록'!$A$4:$A$1503,"&lt;"&amp;DATE(YEAR($B$2),MONTH($B$2)+5,1)))</f>
        <v/>
      </c>
      <c r="T85" s="15">
        <f>IF(OR($A85="",$B$2=""),"",SUMIFS('연차 사용 기록'!$H$4:$H$1503,'연차 사용 기록'!$C$4:$C$1503,$A85,'연차 사용 기록'!$A$4:$A$1503,"&gt;="&amp;DATE(YEAR($B$2),MONTH($B$2)+5,1),'연차 사용 기록'!$A$4:$A$1503,"&lt;"&amp;DATE(YEAR($B$2),MONTH($B$2)+6,1)))</f>
        <v/>
      </c>
      <c r="U85" s="15">
        <f>IF(OR($A85="",$B$2=""),"",SUMIFS('연차 사용 기록'!$H$4:$H$1503,'연차 사용 기록'!$C$4:$C$1503,$A85,'연차 사용 기록'!$A$4:$A$1503,"&gt;="&amp;DATE(YEAR($B$2),MONTH($B$2)+6,1),'연차 사용 기록'!$A$4:$A$1503,"&lt;"&amp;DATE(YEAR($B$2),MONTH($B$2)+7,1)))</f>
        <v/>
      </c>
      <c r="V85" s="15">
        <f>IF(OR($A85="",$B$2=""),"",SUMIFS('연차 사용 기록'!$H$4:$H$1503,'연차 사용 기록'!$C$4:$C$1503,$A85,'연차 사용 기록'!$A$4:$A$1503,"&gt;="&amp;DATE(YEAR($B$2),MONTH($B$2)+7,1),'연차 사용 기록'!$A$4:$A$1503,"&lt;"&amp;DATE(YEAR($B$2),MONTH($B$2)+8,1)))</f>
        <v/>
      </c>
      <c r="W85" s="15">
        <f>IF(OR($A85="",$B$2=""),"",SUMIFS('연차 사용 기록'!$H$4:$H$1503,'연차 사용 기록'!$C$4:$C$1503,$A85,'연차 사용 기록'!$A$4:$A$1503,"&gt;="&amp;DATE(YEAR($B$2),MONTH($B$2)+8,1),'연차 사용 기록'!$A$4:$A$1503,"&lt;"&amp;DATE(YEAR($B$2),MONTH($B$2)+9,1)))</f>
        <v/>
      </c>
      <c r="X85" s="15">
        <f>IF(OR($A85="",$B$2=""),"",SUMIFS('연차 사용 기록'!$H$4:$H$1503,'연차 사용 기록'!$C$4:$C$1503,$A85,'연차 사용 기록'!$A$4:$A$1503,"&gt;="&amp;DATE(YEAR($B$2),MONTH($B$2)+9,1),'연차 사용 기록'!$A$4:$A$1503,"&lt;"&amp;DATE(YEAR($B$2),MONTH($B$2)+10,1)))</f>
        <v/>
      </c>
      <c r="Y85" s="15">
        <f>IF(OR($A85="",$B$2=""),"",SUMIFS('연차 사용 기록'!$H$4:$H$1503,'연차 사용 기록'!$C$4:$C$1503,$A85,'연차 사용 기록'!$A$4:$A$1503,"&gt;="&amp;DATE(YEAR($B$2),MONTH($B$2)+10,1),'연차 사용 기록'!$A$4:$A$1503,"&lt;"&amp;DATE(YEAR($B$2),MONTH($B$2)+11,1)))</f>
        <v/>
      </c>
      <c r="Z85" s="15">
        <f>IF(OR($A85="",$B$2=""),"",SUMIFS('연차 사용 기록'!$H$4:$H$1503,'연차 사용 기록'!$C$4:$C$1503,$A85,'연차 사용 기록'!$A$4:$A$1503,"&gt;="&amp;DATE(YEAR($B$2),MONTH($B$2)+11,1),'연차 사용 기록'!$A$4:$A$1503,"&lt;"&amp;DATE(YEAR($B$2),MONTH($B$2)+12,1)))</f>
        <v/>
      </c>
    </row>
    <row r="86">
      <c r="A86" s="12" t="n"/>
      <c r="B86" s="12" t="n"/>
      <c r="C86" s="12" t="n"/>
      <c r="D86" s="7" t="n"/>
      <c r="E86" s="12" t="n"/>
      <c r="F86" s="12" t="n"/>
      <c r="G86" s="12">
        <f>IF(A86="","",SUMIFS('연차 사용 기록'!$H$4:$H$1503,'연차 사용 기록'!$C$4:$C$1503,A86,'연차 사용 기록'!$A$4:$A$1503,"&gt;="&amp;IF($B$2="",0,$B$2),'연차 사용 기록'!$A$4:$A$1503,"&lt;="&amp;IF($D$2="",2958465,$D$2)))</f>
        <v/>
      </c>
      <c r="H86" s="12">
        <f>IF(A86="","",(N(E86)+N(F86))-N(G86))</f>
        <v/>
      </c>
      <c r="I86" s="13">
        <f>IF(OR(A86="",(N(E86)+N(F86))=0),"",G86/(N(E86)+N(F86)))</f>
        <v/>
      </c>
      <c r="J86" s="7" t="n"/>
      <c r="K86" s="7" t="n"/>
      <c r="L86" s="12">
        <f>IF(OR(A86="",$D$2=""),"",IF(TODAY()&gt;$D$2,H86,""))</f>
        <v/>
      </c>
      <c r="M86" s="12" t="n"/>
      <c r="N86" s="14" t="n"/>
      <c r="O86" s="15">
        <f>IF(OR($A86="",$B$2=""),"",SUMIFS('연차 사용 기록'!$H$4:$H$1503,'연차 사용 기록'!$C$4:$C$1503,$A86,'연차 사용 기록'!$A$4:$A$1503,"&gt;="&amp;DATE(YEAR($B$2),MONTH($B$2)+0,1),'연차 사용 기록'!$A$4:$A$1503,"&lt;"&amp;DATE(YEAR($B$2),MONTH($B$2)+1,1)))</f>
        <v/>
      </c>
      <c r="P86" s="15">
        <f>IF(OR($A86="",$B$2=""),"",SUMIFS('연차 사용 기록'!$H$4:$H$1503,'연차 사용 기록'!$C$4:$C$1503,$A86,'연차 사용 기록'!$A$4:$A$1503,"&gt;="&amp;DATE(YEAR($B$2),MONTH($B$2)+1,1),'연차 사용 기록'!$A$4:$A$1503,"&lt;"&amp;DATE(YEAR($B$2),MONTH($B$2)+2,1)))</f>
        <v/>
      </c>
      <c r="Q86" s="15">
        <f>IF(OR($A86="",$B$2=""),"",SUMIFS('연차 사용 기록'!$H$4:$H$1503,'연차 사용 기록'!$C$4:$C$1503,$A86,'연차 사용 기록'!$A$4:$A$1503,"&gt;="&amp;DATE(YEAR($B$2),MONTH($B$2)+2,1),'연차 사용 기록'!$A$4:$A$1503,"&lt;"&amp;DATE(YEAR($B$2),MONTH($B$2)+3,1)))</f>
        <v/>
      </c>
      <c r="R86" s="15">
        <f>IF(OR($A86="",$B$2=""),"",SUMIFS('연차 사용 기록'!$H$4:$H$1503,'연차 사용 기록'!$C$4:$C$1503,$A86,'연차 사용 기록'!$A$4:$A$1503,"&gt;="&amp;DATE(YEAR($B$2),MONTH($B$2)+3,1),'연차 사용 기록'!$A$4:$A$1503,"&lt;"&amp;DATE(YEAR($B$2),MONTH($B$2)+4,1)))</f>
        <v/>
      </c>
      <c r="S86" s="15">
        <f>IF(OR($A86="",$B$2=""),"",SUMIFS('연차 사용 기록'!$H$4:$H$1503,'연차 사용 기록'!$C$4:$C$1503,$A86,'연차 사용 기록'!$A$4:$A$1503,"&gt;="&amp;DATE(YEAR($B$2),MONTH($B$2)+4,1),'연차 사용 기록'!$A$4:$A$1503,"&lt;"&amp;DATE(YEAR($B$2),MONTH($B$2)+5,1)))</f>
        <v/>
      </c>
      <c r="T86" s="15">
        <f>IF(OR($A86="",$B$2=""),"",SUMIFS('연차 사용 기록'!$H$4:$H$1503,'연차 사용 기록'!$C$4:$C$1503,$A86,'연차 사용 기록'!$A$4:$A$1503,"&gt;="&amp;DATE(YEAR($B$2),MONTH($B$2)+5,1),'연차 사용 기록'!$A$4:$A$1503,"&lt;"&amp;DATE(YEAR($B$2),MONTH($B$2)+6,1)))</f>
        <v/>
      </c>
      <c r="U86" s="15">
        <f>IF(OR($A86="",$B$2=""),"",SUMIFS('연차 사용 기록'!$H$4:$H$1503,'연차 사용 기록'!$C$4:$C$1503,$A86,'연차 사용 기록'!$A$4:$A$1503,"&gt;="&amp;DATE(YEAR($B$2),MONTH($B$2)+6,1),'연차 사용 기록'!$A$4:$A$1503,"&lt;"&amp;DATE(YEAR($B$2),MONTH($B$2)+7,1)))</f>
        <v/>
      </c>
      <c r="V86" s="15">
        <f>IF(OR($A86="",$B$2=""),"",SUMIFS('연차 사용 기록'!$H$4:$H$1503,'연차 사용 기록'!$C$4:$C$1503,$A86,'연차 사용 기록'!$A$4:$A$1503,"&gt;="&amp;DATE(YEAR($B$2),MONTH($B$2)+7,1),'연차 사용 기록'!$A$4:$A$1503,"&lt;"&amp;DATE(YEAR($B$2),MONTH($B$2)+8,1)))</f>
        <v/>
      </c>
      <c r="W86" s="15">
        <f>IF(OR($A86="",$B$2=""),"",SUMIFS('연차 사용 기록'!$H$4:$H$1503,'연차 사용 기록'!$C$4:$C$1503,$A86,'연차 사용 기록'!$A$4:$A$1503,"&gt;="&amp;DATE(YEAR($B$2),MONTH($B$2)+8,1),'연차 사용 기록'!$A$4:$A$1503,"&lt;"&amp;DATE(YEAR($B$2),MONTH($B$2)+9,1)))</f>
        <v/>
      </c>
      <c r="X86" s="15">
        <f>IF(OR($A86="",$B$2=""),"",SUMIFS('연차 사용 기록'!$H$4:$H$1503,'연차 사용 기록'!$C$4:$C$1503,$A86,'연차 사용 기록'!$A$4:$A$1503,"&gt;="&amp;DATE(YEAR($B$2),MONTH($B$2)+9,1),'연차 사용 기록'!$A$4:$A$1503,"&lt;"&amp;DATE(YEAR($B$2),MONTH($B$2)+10,1)))</f>
        <v/>
      </c>
      <c r="Y86" s="15">
        <f>IF(OR($A86="",$B$2=""),"",SUMIFS('연차 사용 기록'!$H$4:$H$1503,'연차 사용 기록'!$C$4:$C$1503,$A86,'연차 사용 기록'!$A$4:$A$1503,"&gt;="&amp;DATE(YEAR($B$2),MONTH($B$2)+10,1),'연차 사용 기록'!$A$4:$A$1503,"&lt;"&amp;DATE(YEAR($B$2),MONTH($B$2)+11,1)))</f>
        <v/>
      </c>
      <c r="Z86" s="15">
        <f>IF(OR($A86="",$B$2=""),"",SUMIFS('연차 사용 기록'!$H$4:$H$1503,'연차 사용 기록'!$C$4:$C$1503,$A86,'연차 사용 기록'!$A$4:$A$1503,"&gt;="&amp;DATE(YEAR($B$2),MONTH($B$2)+11,1),'연차 사용 기록'!$A$4:$A$1503,"&lt;"&amp;DATE(YEAR($B$2),MONTH($B$2)+12,1)))</f>
        <v/>
      </c>
    </row>
    <row r="87">
      <c r="A87" s="12" t="n"/>
      <c r="B87" s="12" t="n"/>
      <c r="C87" s="12" t="n"/>
      <c r="D87" s="7" t="n"/>
      <c r="E87" s="12" t="n"/>
      <c r="F87" s="12" t="n"/>
      <c r="G87" s="12">
        <f>IF(A87="","",SUMIFS('연차 사용 기록'!$H$4:$H$1503,'연차 사용 기록'!$C$4:$C$1503,A87,'연차 사용 기록'!$A$4:$A$1503,"&gt;="&amp;IF($B$2="",0,$B$2),'연차 사용 기록'!$A$4:$A$1503,"&lt;="&amp;IF($D$2="",2958465,$D$2)))</f>
        <v/>
      </c>
      <c r="H87" s="12">
        <f>IF(A87="","",(N(E87)+N(F87))-N(G87))</f>
        <v/>
      </c>
      <c r="I87" s="13">
        <f>IF(OR(A87="",(N(E87)+N(F87))=0),"",G87/(N(E87)+N(F87)))</f>
        <v/>
      </c>
      <c r="J87" s="7" t="n"/>
      <c r="K87" s="7" t="n"/>
      <c r="L87" s="12">
        <f>IF(OR(A87="",$D$2=""),"",IF(TODAY()&gt;$D$2,H87,""))</f>
        <v/>
      </c>
      <c r="M87" s="12" t="n"/>
      <c r="N87" s="14" t="n"/>
      <c r="O87" s="15">
        <f>IF(OR($A87="",$B$2=""),"",SUMIFS('연차 사용 기록'!$H$4:$H$1503,'연차 사용 기록'!$C$4:$C$1503,$A87,'연차 사용 기록'!$A$4:$A$1503,"&gt;="&amp;DATE(YEAR($B$2),MONTH($B$2)+0,1),'연차 사용 기록'!$A$4:$A$1503,"&lt;"&amp;DATE(YEAR($B$2),MONTH($B$2)+1,1)))</f>
        <v/>
      </c>
      <c r="P87" s="15">
        <f>IF(OR($A87="",$B$2=""),"",SUMIFS('연차 사용 기록'!$H$4:$H$1503,'연차 사용 기록'!$C$4:$C$1503,$A87,'연차 사용 기록'!$A$4:$A$1503,"&gt;="&amp;DATE(YEAR($B$2),MONTH($B$2)+1,1),'연차 사용 기록'!$A$4:$A$1503,"&lt;"&amp;DATE(YEAR($B$2),MONTH($B$2)+2,1)))</f>
        <v/>
      </c>
      <c r="Q87" s="15">
        <f>IF(OR($A87="",$B$2=""),"",SUMIFS('연차 사용 기록'!$H$4:$H$1503,'연차 사용 기록'!$C$4:$C$1503,$A87,'연차 사용 기록'!$A$4:$A$1503,"&gt;="&amp;DATE(YEAR($B$2),MONTH($B$2)+2,1),'연차 사용 기록'!$A$4:$A$1503,"&lt;"&amp;DATE(YEAR($B$2),MONTH($B$2)+3,1)))</f>
        <v/>
      </c>
      <c r="R87" s="15">
        <f>IF(OR($A87="",$B$2=""),"",SUMIFS('연차 사용 기록'!$H$4:$H$1503,'연차 사용 기록'!$C$4:$C$1503,$A87,'연차 사용 기록'!$A$4:$A$1503,"&gt;="&amp;DATE(YEAR($B$2),MONTH($B$2)+3,1),'연차 사용 기록'!$A$4:$A$1503,"&lt;"&amp;DATE(YEAR($B$2),MONTH($B$2)+4,1)))</f>
        <v/>
      </c>
      <c r="S87" s="15">
        <f>IF(OR($A87="",$B$2=""),"",SUMIFS('연차 사용 기록'!$H$4:$H$1503,'연차 사용 기록'!$C$4:$C$1503,$A87,'연차 사용 기록'!$A$4:$A$1503,"&gt;="&amp;DATE(YEAR($B$2),MONTH($B$2)+4,1),'연차 사용 기록'!$A$4:$A$1503,"&lt;"&amp;DATE(YEAR($B$2),MONTH($B$2)+5,1)))</f>
        <v/>
      </c>
      <c r="T87" s="15">
        <f>IF(OR($A87="",$B$2=""),"",SUMIFS('연차 사용 기록'!$H$4:$H$1503,'연차 사용 기록'!$C$4:$C$1503,$A87,'연차 사용 기록'!$A$4:$A$1503,"&gt;="&amp;DATE(YEAR($B$2),MONTH($B$2)+5,1),'연차 사용 기록'!$A$4:$A$1503,"&lt;"&amp;DATE(YEAR($B$2),MONTH($B$2)+6,1)))</f>
        <v/>
      </c>
      <c r="U87" s="15">
        <f>IF(OR($A87="",$B$2=""),"",SUMIFS('연차 사용 기록'!$H$4:$H$1503,'연차 사용 기록'!$C$4:$C$1503,$A87,'연차 사용 기록'!$A$4:$A$1503,"&gt;="&amp;DATE(YEAR($B$2),MONTH($B$2)+6,1),'연차 사용 기록'!$A$4:$A$1503,"&lt;"&amp;DATE(YEAR($B$2),MONTH($B$2)+7,1)))</f>
        <v/>
      </c>
      <c r="V87" s="15">
        <f>IF(OR($A87="",$B$2=""),"",SUMIFS('연차 사용 기록'!$H$4:$H$1503,'연차 사용 기록'!$C$4:$C$1503,$A87,'연차 사용 기록'!$A$4:$A$1503,"&gt;="&amp;DATE(YEAR($B$2),MONTH($B$2)+7,1),'연차 사용 기록'!$A$4:$A$1503,"&lt;"&amp;DATE(YEAR($B$2),MONTH($B$2)+8,1)))</f>
        <v/>
      </c>
      <c r="W87" s="15">
        <f>IF(OR($A87="",$B$2=""),"",SUMIFS('연차 사용 기록'!$H$4:$H$1503,'연차 사용 기록'!$C$4:$C$1503,$A87,'연차 사용 기록'!$A$4:$A$1503,"&gt;="&amp;DATE(YEAR($B$2),MONTH($B$2)+8,1),'연차 사용 기록'!$A$4:$A$1503,"&lt;"&amp;DATE(YEAR($B$2),MONTH($B$2)+9,1)))</f>
        <v/>
      </c>
      <c r="X87" s="15">
        <f>IF(OR($A87="",$B$2=""),"",SUMIFS('연차 사용 기록'!$H$4:$H$1503,'연차 사용 기록'!$C$4:$C$1503,$A87,'연차 사용 기록'!$A$4:$A$1503,"&gt;="&amp;DATE(YEAR($B$2),MONTH($B$2)+9,1),'연차 사용 기록'!$A$4:$A$1503,"&lt;"&amp;DATE(YEAR($B$2),MONTH($B$2)+10,1)))</f>
        <v/>
      </c>
      <c r="Y87" s="15">
        <f>IF(OR($A87="",$B$2=""),"",SUMIFS('연차 사용 기록'!$H$4:$H$1503,'연차 사용 기록'!$C$4:$C$1503,$A87,'연차 사용 기록'!$A$4:$A$1503,"&gt;="&amp;DATE(YEAR($B$2),MONTH($B$2)+10,1),'연차 사용 기록'!$A$4:$A$1503,"&lt;"&amp;DATE(YEAR($B$2),MONTH($B$2)+11,1)))</f>
        <v/>
      </c>
      <c r="Z87" s="15">
        <f>IF(OR($A87="",$B$2=""),"",SUMIFS('연차 사용 기록'!$H$4:$H$1503,'연차 사용 기록'!$C$4:$C$1503,$A87,'연차 사용 기록'!$A$4:$A$1503,"&gt;="&amp;DATE(YEAR($B$2),MONTH($B$2)+11,1),'연차 사용 기록'!$A$4:$A$1503,"&lt;"&amp;DATE(YEAR($B$2),MONTH($B$2)+12,1)))</f>
        <v/>
      </c>
    </row>
    <row r="88">
      <c r="A88" s="12" t="n"/>
      <c r="B88" s="12" t="n"/>
      <c r="C88" s="12" t="n"/>
      <c r="D88" s="7" t="n"/>
      <c r="E88" s="12" t="n"/>
      <c r="F88" s="12" t="n"/>
      <c r="G88" s="12">
        <f>IF(A88="","",SUMIFS('연차 사용 기록'!$H$4:$H$1503,'연차 사용 기록'!$C$4:$C$1503,A88,'연차 사용 기록'!$A$4:$A$1503,"&gt;="&amp;IF($B$2="",0,$B$2),'연차 사용 기록'!$A$4:$A$1503,"&lt;="&amp;IF($D$2="",2958465,$D$2)))</f>
        <v/>
      </c>
      <c r="H88" s="12">
        <f>IF(A88="","",(N(E88)+N(F88))-N(G88))</f>
        <v/>
      </c>
      <c r="I88" s="13">
        <f>IF(OR(A88="",(N(E88)+N(F88))=0),"",G88/(N(E88)+N(F88)))</f>
        <v/>
      </c>
      <c r="J88" s="7" t="n"/>
      <c r="K88" s="7" t="n"/>
      <c r="L88" s="12">
        <f>IF(OR(A88="",$D$2=""),"",IF(TODAY()&gt;$D$2,H88,""))</f>
        <v/>
      </c>
      <c r="M88" s="12" t="n"/>
      <c r="N88" s="14" t="n"/>
      <c r="O88" s="15">
        <f>IF(OR($A88="",$B$2=""),"",SUMIFS('연차 사용 기록'!$H$4:$H$1503,'연차 사용 기록'!$C$4:$C$1503,$A88,'연차 사용 기록'!$A$4:$A$1503,"&gt;="&amp;DATE(YEAR($B$2),MONTH($B$2)+0,1),'연차 사용 기록'!$A$4:$A$1503,"&lt;"&amp;DATE(YEAR($B$2),MONTH($B$2)+1,1)))</f>
        <v/>
      </c>
      <c r="P88" s="15">
        <f>IF(OR($A88="",$B$2=""),"",SUMIFS('연차 사용 기록'!$H$4:$H$1503,'연차 사용 기록'!$C$4:$C$1503,$A88,'연차 사용 기록'!$A$4:$A$1503,"&gt;="&amp;DATE(YEAR($B$2),MONTH($B$2)+1,1),'연차 사용 기록'!$A$4:$A$1503,"&lt;"&amp;DATE(YEAR($B$2),MONTH($B$2)+2,1)))</f>
        <v/>
      </c>
      <c r="Q88" s="15">
        <f>IF(OR($A88="",$B$2=""),"",SUMIFS('연차 사용 기록'!$H$4:$H$1503,'연차 사용 기록'!$C$4:$C$1503,$A88,'연차 사용 기록'!$A$4:$A$1503,"&gt;="&amp;DATE(YEAR($B$2),MONTH($B$2)+2,1),'연차 사용 기록'!$A$4:$A$1503,"&lt;"&amp;DATE(YEAR($B$2),MONTH($B$2)+3,1)))</f>
        <v/>
      </c>
      <c r="R88" s="15">
        <f>IF(OR($A88="",$B$2=""),"",SUMIFS('연차 사용 기록'!$H$4:$H$1503,'연차 사용 기록'!$C$4:$C$1503,$A88,'연차 사용 기록'!$A$4:$A$1503,"&gt;="&amp;DATE(YEAR($B$2),MONTH($B$2)+3,1),'연차 사용 기록'!$A$4:$A$1503,"&lt;"&amp;DATE(YEAR($B$2),MONTH($B$2)+4,1)))</f>
        <v/>
      </c>
      <c r="S88" s="15">
        <f>IF(OR($A88="",$B$2=""),"",SUMIFS('연차 사용 기록'!$H$4:$H$1503,'연차 사용 기록'!$C$4:$C$1503,$A88,'연차 사용 기록'!$A$4:$A$1503,"&gt;="&amp;DATE(YEAR($B$2),MONTH($B$2)+4,1),'연차 사용 기록'!$A$4:$A$1503,"&lt;"&amp;DATE(YEAR($B$2),MONTH($B$2)+5,1)))</f>
        <v/>
      </c>
      <c r="T88" s="15">
        <f>IF(OR($A88="",$B$2=""),"",SUMIFS('연차 사용 기록'!$H$4:$H$1503,'연차 사용 기록'!$C$4:$C$1503,$A88,'연차 사용 기록'!$A$4:$A$1503,"&gt;="&amp;DATE(YEAR($B$2),MONTH($B$2)+5,1),'연차 사용 기록'!$A$4:$A$1503,"&lt;"&amp;DATE(YEAR($B$2),MONTH($B$2)+6,1)))</f>
        <v/>
      </c>
      <c r="U88" s="15">
        <f>IF(OR($A88="",$B$2=""),"",SUMIFS('연차 사용 기록'!$H$4:$H$1503,'연차 사용 기록'!$C$4:$C$1503,$A88,'연차 사용 기록'!$A$4:$A$1503,"&gt;="&amp;DATE(YEAR($B$2),MONTH($B$2)+6,1),'연차 사용 기록'!$A$4:$A$1503,"&lt;"&amp;DATE(YEAR($B$2),MONTH($B$2)+7,1)))</f>
        <v/>
      </c>
      <c r="V88" s="15">
        <f>IF(OR($A88="",$B$2=""),"",SUMIFS('연차 사용 기록'!$H$4:$H$1503,'연차 사용 기록'!$C$4:$C$1503,$A88,'연차 사용 기록'!$A$4:$A$1503,"&gt;="&amp;DATE(YEAR($B$2),MONTH($B$2)+7,1),'연차 사용 기록'!$A$4:$A$1503,"&lt;"&amp;DATE(YEAR($B$2),MONTH($B$2)+8,1)))</f>
        <v/>
      </c>
      <c r="W88" s="15">
        <f>IF(OR($A88="",$B$2=""),"",SUMIFS('연차 사용 기록'!$H$4:$H$1503,'연차 사용 기록'!$C$4:$C$1503,$A88,'연차 사용 기록'!$A$4:$A$1503,"&gt;="&amp;DATE(YEAR($B$2),MONTH($B$2)+8,1),'연차 사용 기록'!$A$4:$A$1503,"&lt;"&amp;DATE(YEAR($B$2),MONTH($B$2)+9,1)))</f>
        <v/>
      </c>
      <c r="X88" s="15">
        <f>IF(OR($A88="",$B$2=""),"",SUMIFS('연차 사용 기록'!$H$4:$H$1503,'연차 사용 기록'!$C$4:$C$1503,$A88,'연차 사용 기록'!$A$4:$A$1503,"&gt;="&amp;DATE(YEAR($B$2),MONTH($B$2)+9,1),'연차 사용 기록'!$A$4:$A$1503,"&lt;"&amp;DATE(YEAR($B$2),MONTH($B$2)+10,1)))</f>
        <v/>
      </c>
      <c r="Y88" s="15">
        <f>IF(OR($A88="",$B$2=""),"",SUMIFS('연차 사용 기록'!$H$4:$H$1503,'연차 사용 기록'!$C$4:$C$1503,$A88,'연차 사용 기록'!$A$4:$A$1503,"&gt;="&amp;DATE(YEAR($B$2),MONTH($B$2)+10,1),'연차 사용 기록'!$A$4:$A$1503,"&lt;"&amp;DATE(YEAR($B$2),MONTH($B$2)+11,1)))</f>
        <v/>
      </c>
      <c r="Z88" s="15">
        <f>IF(OR($A88="",$B$2=""),"",SUMIFS('연차 사용 기록'!$H$4:$H$1503,'연차 사용 기록'!$C$4:$C$1503,$A88,'연차 사용 기록'!$A$4:$A$1503,"&gt;="&amp;DATE(YEAR($B$2),MONTH($B$2)+11,1),'연차 사용 기록'!$A$4:$A$1503,"&lt;"&amp;DATE(YEAR($B$2),MONTH($B$2)+12,1)))</f>
        <v/>
      </c>
    </row>
    <row r="89">
      <c r="A89" s="12" t="n"/>
      <c r="B89" s="12" t="n"/>
      <c r="C89" s="12" t="n"/>
      <c r="D89" s="7" t="n"/>
      <c r="E89" s="12" t="n"/>
      <c r="F89" s="12" t="n"/>
      <c r="G89" s="12">
        <f>IF(A89="","",SUMIFS('연차 사용 기록'!$H$4:$H$1503,'연차 사용 기록'!$C$4:$C$1503,A89,'연차 사용 기록'!$A$4:$A$1503,"&gt;="&amp;IF($B$2="",0,$B$2),'연차 사용 기록'!$A$4:$A$1503,"&lt;="&amp;IF($D$2="",2958465,$D$2)))</f>
        <v/>
      </c>
      <c r="H89" s="12">
        <f>IF(A89="","",(N(E89)+N(F89))-N(G89))</f>
        <v/>
      </c>
      <c r="I89" s="13">
        <f>IF(OR(A89="",(N(E89)+N(F89))=0),"",G89/(N(E89)+N(F89)))</f>
        <v/>
      </c>
      <c r="J89" s="7" t="n"/>
      <c r="K89" s="7" t="n"/>
      <c r="L89" s="12">
        <f>IF(OR(A89="",$D$2=""),"",IF(TODAY()&gt;$D$2,H89,""))</f>
        <v/>
      </c>
      <c r="M89" s="12" t="n"/>
      <c r="N89" s="14" t="n"/>
      <c r="O89" s="15">
        <f>IF(OR($A89="",$B$2=""),"",SUMIFS('연차 사용 기록'!$H$4:$H$1503,'연차 사용 기록'!$C$4:$C$1503,$A89,'연차 사용 기록'!$A$4:$A$1503,"&gt;="&amp;DATE(YEAR($B$2),MONTH($B$2)+0,1),'연차 사용 기록'!$A$4:$A$1503,"&lt;"&amp;DATE(YEAR($B$2),MONTH($B$2)+1,1)))</f>
        <v/>
      </c>
      <c r="P89" s="15">
        <f>IF(OR($A89="",$B$2=""),"",SUMIFS('연차 사용 기록'!$H$4:$H$1503,'연차 사용 기록'!$C$4:$C$1503,$A89,'연차 사용 기록'!$A$4:$A$1503,"&gt;="&amp;DATE(YEAR($B$2),MONTH($B$2)+1,1),'연차 사용 기록'!$A$4:$A$1503,"&lt;"&amp;DATE(YEAR($B$2),MONTH($B$2)+2,1)))</f>
        <v/>
      </c>
      <c r="Q89" s="15">
        <f>IF(OR($A89="",$B$2=""),"",SUMIFS('연차 사용 기록'!$H$4:$H$1503,'연차 사용 기록'!$C$4:$C$1503,$A89,'연차 사용 기록'!$A$4:$A$1503,"&gt;="&amp;DATE(YEAR($B$2),MONTH($B$2)+2,1),'연차 사용 기록'!$A$4:$A$1503,"&lt;"&amp;DATE(YEAR($B$2),MONTH($B$2)+3,1)))</f>
        <v/>
      </c>
      <c r="R89" s="15">
        <f>IF(OR($A89="",$B$2=""),"",SUMIFS('연차 사용 기록'!$H$4:$H$1503,'연차 사용 기록'!$C$4:$C$1503,$A89,'연차 사용 기록'!$A$4:$A$1503,"&gt;="&amp;DATE(YEAR($B$2),MONTH($B$2)+3,1),'연차 사용 기록'!$A$4:$A$1503,"&lt;"&amp;DATE(YEAR($B$2),MONTH($B$2)+4,1)))</f>
        <v/>
      </c>
      <c r="S89" s="15">
        <f>IF(OR($A89="",$B$2=""),"",SUMIFS('연차 사용 기록'!$H$4:$H$1503,'연차 사용 기록'!$C$4:$C$1503,$A89,'연차 사용 기록'!$A$4:$A$1503,"&gt;="&amp;DATE(YEAR($B$2),MONTH($B$2)+4,1),'연차 사용 기록'!$A$4:$A$1503,"&lt;"&amp;DATE(YEAR($B$2),MONTH($B$2)+5,1)))</f>
        <v/>
      </c>
      <c r="T89" s="15">
        <f>IF(OR($A89="",$B$2=""),"",SUMIFS('연차 사용 기록'!$H$4:$H$1503,'연차 사용 기록'!$C$4:$C$1503,$A89,'연차 사용 기록'!$A$4:$A$1503,"&gt;="&amp;DATE(YEAR($B$2),MONTH($B$2)+5,1),'연차 사용 기록'!$A$4:$A$1503,"&lt;"&amp;DATE(YEAR($B$2),MONTH($B$2)+6,1)))</f>
        <v/>
      </c>
      <c r="U89" s="15">
        <f>IF(OR($A89="",$B$2=""),"",SUMIFS('연차 사용 기록'!$H$4:$H$1503,'연차 사용 기록'!$C$4:$C$1503,$A89,'연차 사용 기록'!$A$4:$A$1503,"&gt;="&amp;DATE(YEAR($B$2),MONTH($B$2)+6,1),'연차 사용 기록'!$A$4:$A$1503,"&lt;"&amp;DATE(YEAR($B$2),MONTH($B$2)+7,1)))</f>
        <v/>
      </c>
      <c r="V89" s="15">
        <f>IF(OR($A89="",$B$2=""),"",SUMIFS('연차 사용 기록'!$H$4:$H$1503,'연차 사용 기록'!$C$4:$C$1503,$A89,'연차 사용 기록'!$A$4:$A$1503,"&gt;="&amp;DATE(YEAR($B$2),MONTH($B$2)+7,1),'연차 사용 기록'!$A$4:$A$1503,"&lt;"&amp;DATE(YEAR($B$2),MONTH($B$2)+8,1)))</f>
        <v/>
      </c>
      <c r="W89" s="15">
        <f>IF(OR($A89="",$B$2=""),"",SUMIFS('연차 사용 기록'!$H$4:$H$1503,'연차 사용 기록'!$C$4:$C$1503,$A89,'연차 사용 기록'!$A$4:$A$1503,"&gt;="&amp;DATE(YEAR($B$2),MONTH($B$2)+8,1),'연차 사용 기록'!$A$4:$A$1503,"&lt;"&amp;DATE(YEAR($B$2),MONTH($B$2)+9,1)))</f>
        <v/>
      </c>
      <c r="X89" s="15">
        <f>IF(OR($A89="",$B$2=""),"",SUMIFS('연차 사용 기록'!$H$4:$H$1503,'연차 사용 기록'!$C$4:$C$1503,$A89,'연차 사용 기록'!$A$4:$A$1503,"&gt;="&amp;DATE(YEAR($B$2),MONTH($B$2)+9,1),'연차 사용 기록'!$A$4:$A$1503,"&lt;"&amp;DATE(YEAR($B$2),MONTH($B$2)+10,1)))</f>
        <v/>
      </c>
      <c r="Y89" s="15">
        <f>IF(OR($A89="",$B$2=""),"",SUMIFS('연차 사용 기록'!$H$4:$H$1503,'연차 사용 기록'!$C$4:$C$1503,$A89,'연차 사용 기록'!$A$4:$A$1503,"&gt;="&amp;DATE(YEAR($B$2),MONTH($B$2)+10,1),'연차 사용 기록'!$A$4:$A$1503,"&lt;"&amp;DATE(YEAR($B$2),MONTH($B$2)+11,1)))</f>
        <v/>
      </c>
      <c r="Z89" s="15">
        <f>IF(OR($A89="",$B$2=""),"",SUMIFS('연차 사용 기록'!$H$4:$H$1503,'연차 사용 기록'!$C$4:$C$1503,$A89,'연차 사용 기록'!$A$4:$A$1503,"&gt;="&amp;DATE(YEAR($B$2),MONTH($B$2)+11,1),'연차 사용 기록'!$A$4:$A$1503,"&lt;"&amp;DATE(YEAR($B$2),MONTH($B$2)+12,1)))</f>
        <v/>
      </c>
    </row>
    <row r="90">
      <c r="A90" s="12" t="n"/>
      <c r="B90" s="12" t="n"/>
      <c r="C90" s="12" t="n"/>
      <c r="D90" s="7" t="n"/>
      <c r="E90" s="12" t="n"/>
      <c r="F90" s="12" t="n"/>
      <c r="G90" s="12">
        <f>IF(A90="","",SUMIFS('연차 사용 기록'!$H$4:$H$1503,'연차 사용 기록'!$C$4:$C$1503,A90,'연차 사용 기록'!$A$4:$A$1503,"&gt;="&amp;IF($B$2="",0,$B$2),'연차 사용 기록'!$A$4:$A$1503,"&lt;="&amp;IF($D$2="",2958465,$D$2)))</f>
        <v/>
      </c>
      <c r="H90" s="12">
        <f>IF(A90="","",(N(E90)+N(F90))-N(G90))</f>
        <v/>
      </c>
      <c r="I90" s="13">
        <f>IF(OR(A90="",(N(E90)+N(F90))=0),"",G90/(N(E90)+N(F90)))</f>
        <v/>
      </c>
      <c r="J90" s="7" t="n"/>
      <c r="K90" s="7" t="n"/>
      <c r="L90" s="12">
        <f>IF(OR(A90="",$D$2=""),"",IF(TODAY()&gt;$D$2,H90,""))</f>
        <v/>
      </c>
      <c r="M90" s="12" t="n"/>
      <c r="N90" s="14" t="n"/>
      <c r="O90" s="15">
        <f>IF(OR($A90="",$B$2=""),"",SUMIFS('연차 사용 기록'!$H$4:$H$1503,'연차 사용 기록'!$C$4:$C$1503,$A90,'연차 사용 기록'!$A$4:$A$1503,"&gt;="&amp;DATE(YEAR($B$2),MONTH($B$2)+0,1),'연차 사용 기록'!$A$4:$A$1503,"&lt;"&amp;DATE(YEAR($B$2),MONTH($B$2)+1,1)))</f>
        <v/>
      </c>
      <c r="P90" s="15">
        <f>IF(OR($A90="",$B$2=""),"",SUMIFS('연차 사용 기록'!$H$4:$H$1503,'연차 사용 기록'!$C$4:$C$1503,$A90,'연차 사용 기록'!$A$4:$A$1503,"&gt;="&amp;DATE(YEAR($B$2),MONTH($B$2)+1,1),'연차 사용 기록'!$A$4:$A$1503,"&lt;"&amp;DATE(YEAR($B$2),MONTH($B$2)+2,1)))</f>
        <v/>
      </c>
      <c r="Q90" s="15">
        <f>IF(OR($A90="",$B$2=""),"",SUMIFS('연차 사용 기록'!$H$4:$H$1503,'연차 사용 기록'!$C$4:$C$1503,$A90,'연차 사용 기록'!$A$4:$A$1503,"&gt;="&amp;DATE(YEAR($B$2),MONTH($B$2)+2,1),'연차 사용 기록'!$A$4:$A$1503,"&lt;"&amp;DATE(YEAR($B$2),MONTH($B$2)+3,1)))</f>
        <v/>
      </c>
      <c r="R90" s="15">
        <f>IF(OR($A90="",$B$2=""),"",SUMIFS('연차 사용 기록'!$H$4:$H$1503,'연차 사용 기록'!$C$4:$C$1503,$A90,'연차 사용 기록'!$A$4:$A$1503,"&gt;="&amp;DATE(YEAR($B$2),MONTH($B$2)+3,1),'연차 사용 기록'!$A$4:$A$1503,"&lt;"&amp;DATE(YEAR($B$2),MONTH($B$2)+4,1)))</f>
        <v/>
      </c>
      <c r="S90" s="15">
        <f>IF(OR($A90="",$B$2=""),"",SUMIFS('연차 사용 기록'!$H$4:$H$1503,'연차 사용 기록'!$C$4:$C$1503,$A90,'연차 사용 기록'!$A$4:$A$1503,"&gt;="&amp;DATE(YEAR($B$2),MONTH($B$2)+4,1),'연차 사용 기록'!$A$4:$A$1503,"&lt;"&amp;DATE(YEAR($B$2),MONTH($B$2)+5,1)))</f>
        <v/>
      </c>
      <c r="T90" s="15">
        <f>IF(OR($A90="",$B$2=""),"",SUMIFS('연차 사용 기록'!$H$4:$H$1503,'연차 사용 기록'!$C$4:$C$1503,$A90,'연차 사용 기록'!$A$4:$A$1503,"&gt;="&amp;DATE(YEAR($B$2),MONTH($B$2)+5,1),'연차 사용 기록'!$A$4:$A$1503,"&lt;"&amp;DATE(YEAR($B$2),MONTH($B$2)+6,1)))</f>
        <v/>
      </c>
      <c r="U90" s="15">
        <f>IF(OR($A90="",$B$2=""),"",SUMIFS('연차 사용 기록'!$H$4:$H$1503,'연차 사용 기록'!$C$4:$C$1503,$A90,'연차 사용 기록'!$A$4:$A$1503,"&gt;="&amp;DATE(YEAR($B$2),MONTH($B$2)+6,1),'연차 사용 기록'!$A$4:$A$1503,"&lt;"&amp;DATE(YEAR($B$2),MONTH($B$2)+7,1)))</f>
        <v/>
      </c>
      <c r="V90" s="15">
        <f>IF(OR($A90="",$B$2=""),"",SUMIFS('연차 사용 기록'!$H$4:$H$1503,'연차 사용 기록'!$C$4:$C$1503,$A90,'연차 사용 기록'!$A$4:$A$1503,"&gt;="&amp;DATE(YEAR($B$2),MONTH($B$2)+7,1),'연차 사용 기록'!$A$4:$A$1503,"&lt;"&amp;DATE(YEAR($B$2),MONTH($B$2)+8,1)))</f>
        <v/>
      </c>
      <c r="W90" s="15">
        <f>IF(OR($A90="",$B$2=""),"",SUMIFS('연차 사용 기록'!$H$4:$H$1503,'연차 사용 기록'!$C$4:$C$1503,$A90,'연차 사용 기록'!$A$4:$A$1503,"&gt;="&amp;DATE(YEAR($B$2),MONTH($B$2)+8,1),'연차 사용 기록'!$A$4:$A$1503,"&lt;"&amp;DATE(YEAR($B$2),MONTH($B$2)+9,1)))</f>
        <v/>
      </c>
      <c r="X90" s="15">
        <f>IF(OR($A90="",$B$2=""),"",SUMIFS('연차 사용 기록'!$H$4:$H$1503,'연차 사용 기록'!$C$4:$C$1503,$A90,'연차 사용 기록'!$A$4:$A$1503,"&gt;="&amp;DATE(YEAR($B$2),MONTH($B$2)+9,1),'연차 사용 기록'!$A$4:$A$1503,"&lt;"&amp;DATE(YEAR($B$2),MONTH($B$2)+10,1)))</f>
        <v/>
      </c>
      <c r="Y90" s="15">
        <f>IF(OR($A90="",$B$2=""),"",SUMIFS('연차 사용 기록'!$H$4:$H$1503,'연차 사용 기록'!$C$4:$C$1503,$A90,'연차 사용 기록'!$A$4:$A$1503,"&gt;="&amp;DATE(YEAR($B$2),MONTH($B$2)+10,1),'연차 사용 기록'!$A$4:$A$1503,"&lt;"&amp;DATE(YEAR($B$2),MONTH($B$2)+11,1)))</f>
        <v/>
      </c>
      <c r="Z90" s="15">
        <f>IF(OR($A90="",$B$2=""),"",SUMIFS('연차 사용 기록'!$H$4:$H$1503,'연차 사용 기록'!$C$4:$C$1503,$A90,'연차 사용 기록'!$A$4:$A$1503,"&gt;="&amp;DATE(YEAR($B$2),MONTH($B$2)+11,1),'연차 사용 기록'!$A$4:$A$1503,"&lt;"&amp;DATE(YEAR($B$2),MONTH($B$2)+12,1)))</f>
        <v/>
      </c>
    </row>
    <row r="91">
      <c r="A91" s="12" t="n"/>
      <c r="B91" s="12" t="n"/>
      <c r="C91" s="12" t="n"/>
      <c r="D91" s="7" t="n"/>
      <c r="E91" s="12" t="n"/>
      <c r="F91" s="12" t="n"/>
      <c r="G91" s="12">
        <f>IF(A91="","",SUMIFS('연차 사용 기록'!$H$4:$H$1503,'연차 사용 기록'!$C$4:$C$1503,A91,'연차 사용 기록'!$A$4:$A$1503,"&gt;="&amp;IF($B$2="",0,$B$2),'연차 사용 기록'!$A$4:$A$1503,"&lt;="&amp;IF($D$2="",2958465,$D$2)))</f>
        <v/>
      </c>
      <c r="H91" s="12">
        <f>IF(A91="","",(N(E91)+N(F91))-N(G91))</f>
        <v/>
      </c>
      <c r="I91" s="13">
        <f>IF(OR(A91="",(N(E91)+N(F91))=0),"",G91/(N(E91)+N(F91)))</f>
        <v/>
      </c>
      <c r="J91" s="7" t="n"/>
      <c r="K91" s="7" t="n"/>
      <c r="L91" s="12">
        <f>IF(OR(A91="",$D$2=""),"",IF(TODAY()&gt;$D$2,H91,""))</f>
        <v/>
      </c>
      <c r="M91" s="12" t="n"/>
      <c r="N91" s="14" t="n"/>
      <c r="O91" s="15">
        <f>IF(OR($A91="",$B$2=""),"",SUMIFS('연차 사용 기록'!$H$4:$H$1503,'연차 사용 기록'!$C$4:$C$1503,$A91,'연차 사용 기록'!$A$4:$A$1503,"&gt;="&amp;DATE(YEAR($B$2),MONTH($B$2)+0,1),'연차 사용 기록'!$A$4:$A$1503,"&lt;"&amp;DATE(YEAR($B$2),MONTH($B$2)+1,1)))</f>
        <v/>
      </c>
      <c r="P91" s="15">
        <f>IF(OR($A91="",$B$2=""),"",SUMIFS('연차 사용 기록'!$H$4:$H$1503,'연차 사용 기록'!$C$4:$C$1503,$A91,'연차 사용 기록'!$A$4:$A$1503,"&gt;="&amp;DATE(YEAR($B$2),MONTH($B$2)+1,1),'연차 사용 기록'!$A$4:$A$1503,"&lt;"&amp;DATE(YEAR($B$2),MONTH($B$2)+2,1)))</f>
        <v/>
      </c>
      <c r="Q91" s="15">
        <f>IF(OR($A91="",$B$2=""),"",SUMIFS('연차 사용 기록'!$H$4:$H$1503,'연차 사용 기록'!$C$4:$C$1503,$A91,'연차 사용 기록'!$A$4:$A$1503,"&gt;="&amp;DATE(YEAR($B$2),MONTH($B$2)+2,1),'연차 사용 기록'!$A$4:$A$1503,"&lt;"&amp;DATE(YEAR($B$2),MONTH($B$2)+3,1)))</f>
        <v/>
      </c>
      <c r="R91" s="15">
        <f>IF(OR($A91="",$B$2=""),"",SUMIFS('연차 사용 기록'!$H$4:$H$1503,'연차 사용 기록'!$C$4:$C$1503,$A91,'연차 사용 기록'!$A$4:$A$1503,"&gt;="&amp;DATE(YEAR($B$2),MONTH($B$2)+3,1),'연차 사용 기록'!$A$4:$A$1503,"&lt;"&amp;DATE(YEAR($B$2),MONTH($B$2)+4,1)))</f>
        <v/>
      </c>
      <c r="S91" s="15">
        <f>IF(OR($A91="",$B$2=""),"",SUMIFS('연차 사용 기록'!$H$4:$H$1503,'연차 사용 기록'!$C$4:$C$1503,$A91,'연차 사용 기록'!$A$4:$A$1503,"&gt;="&amp;DATE(YEAR($B$2),MONTH($B$2)+4,1),'연차 사용 기록'!$A$4:$A$1503,"&lt;"&amp;DATE(YEAR($B$2),MONTH($B$2)+5,1)))</f>
        <v/>
      </c>
      <c r="T91" s="15">
        <f>IF(OR($A91="",$B$2=""),"",SUMIFS('연차 사용 기록'!$H$4:$H$1503,'연차 사용 기록'!$C$4:$C$1503,$A91,'연차 사용 기록'!$A$4:$A$1503,"&gt;="&amp;DATE(YEAR($B$2),MONTH($B$2)+5,1),'연차 사용 기록'!$A$4:$A$1503,"&lt;"&amp;DATE(YEAR($B$2),MONTH($B$2)+6,1)))</f>
        <v/>
      </c>
      <c r="U91" s="15">
        <f>IF(OR($A91="",$B$2=""),"",SUMIFS('연차 사용 기록'!$H$4:$H$1503,'연차 사용 기록'!$C$4:$C$1503,$A91,'연차 사용 기록'!$A$4:$A$1503,"&gt;="&amp;DATE(YEAR($B$2),MONTH($B$2)+6,1),'연차 사용 기록'!$A$4:$A$1503,"&lt;"&amp;DATE(YEAR($B$2),MONTH($B$2)+7,1)))</f>
        <v/>
      </c>
      <c r="V91" s="15">
        <f>IF(OR($A91="",$B$2=""),"",SUMIFS('연차 사용 기록'!$H$4:$H$1503,'연차 사용 기록'!$C$4:$C$1503,$A91,'연차 사용 기록'!$A$4:$A$1503,"&gt;="&amp;DATE(YEAR($B$2),MONTH($B$2)+7,1),'연차 사용 기록'!$A$4:$A$1503,"&lt;"&amp;DATE(YEAR($B$2),MONTH($B$2)+8,1)))</f>
        <v/>
      </c>
      <c r="W91" s="15">
        <f>IF(OR($A91="",$B$2=""),"",SUMIFS('연차 사용 기록'!$H$4:$H$1503,'연차 사용 기록'!$C$4:$C$1503,$A91,'연차 사용 기록'!$A$4:$A$1503,"&gt;="&amp;DATE(YEAR($B$2),MONTH($B$2)+8,1),'연차 사용 기록'!$A$4:$A$1503,"&lt;"&amp;DATE(YEAR($B$2),MONTH($B$2)+9,1)))</f>
        <v/>
      </c>
      <c r="X91" s="15">
        <f>IF(OR($A91="",$B$2=""),"",SUMIFS('연차 사용 기록'!$H$4:$H$1503,'연차 사용 기록'!$C$4:$C$1503,$A91,'연차 사용 기록'!$A$4:$A$1503,"&gt;="&amp;DATE(YEAR($B$2),MONTH($B$2)+9,1),'연차 사용 기록'!$A$4:$A$1503,"&lt;"&amp;DATE(YEAR($B$2),MONTH($B$2)+10,1)))</f>
        <v/>
      </c>
      <c r="Y91" s="15">
        <f>IF(OR($A91="",$B$2=""),"",SUMIFS('연차 사용 기록'!$H$4:$H$1503,'연차 사용 기록'!$C$4:$C$1503,$A91,'연차 사용 기록'!$A$4:$A$1503,"&gt;="&amp;DATE(YEAR($B$2),MONTH($B$2)+10,1),'연차 사용 기록'!$A$4:$A$1503,"&lt;"&amp;DATE(YEAR($B$2),MONTH($B$2)+11,1)))</f>
        <v/>
      </c>
      <c r="Z91" s="15">
        <f>IF(OR($A91="",$B$2=""),"",SUMIFS('연차 사용 기록'!$H$4:$H$1503,'연차 사용 기록'!$C$4:$C$1503,$A91,'연차 사용 기록'!$A$4:$A$1503,"&gt;="&amp;DATE(YEAR($B$2),MONTH($B$2)+11,1),'연차 사용 기록'!$A$4:$A$1503,"&lt;"&amp;DATE(YEAR($B$2),MONTH($B$2)+12,1)))</f>
        <v/>
      </c>
    </row>
    <row r="92">
      <c r="A92" s="12" t="n"/>
      <c r="B92" s="12" t="n"/>
      <c r="C92" s="12" t="n"/>
      <c r="D92" s="7" t="n"/>
      <c r="E92" s="12" t="n"/>
      <c r="F92" s="12" t="n"/>
      <c r="G92" s="12">
        <f>IF(A92="","",SUMIFS('연차 사용 기록'!$H$4:$H$1503,'연차 사용 기록'!$C$4:$C$1503,A92,'연차 사용 기록'!$A$4:$A$1503,"&gt;="&amp;IF($B$2="",0,$B$2),'연차 사용 기록'!$A$4:$A$1503,"&lt;="&amp;IF($D$2="",2958465,$D$2)))</f>
        <v/>
      </c>
      <c r="H92" s="12">
        <f>IF(A92="","",(N(E92)+N(F92))-N(G92))</f>
        <v/>
      </c>
      <c r="I92" s="13">
        <f>IF(OR(A92="",(N(E92)+N(F92))=0),"",G92/(N(E92)+N(F92)))</f>
        <v/>
      </c>
      <c r="J92" s="7" t="n"/>
      <c r="K92" s="7" t="n"/>
      <c r="L92" s="12">
        <f>IF(OR(A92="",$D$2=""),"",IF(TODAY()&gt;$D$2,H92,""))</f>
        <v/>
      </c>
      <c r="M92" s="12" t="n"/>
      <c r="N92" s="14" t="n"/>
      <c r="O92" s="15">
        <f>IF(OR($A92="",$B$2=""),"",SUMIFS('연차 사용 기록'!$H$4:$H$1503,'연차 사용 기록'!$C$4:$C$1503,$A92,'연차 사용 기록'!$A$4:$A$1503,"&gt;="&amp;DATE(YEAR($B$2),MONTH($B$2)+0,1),'연차 사용 기록'!$A$4:$A$1503,"&lt;"&amp;DATE(YEAR($B$2),MONTH($B$2)+1,1)))</f>
        <v/>
      </c>
      <c r="P92" s="15">
        <f>IF(OR($A92="",$B$2=""),"",SUMIFS('연차 사용 기록'!$H$4:$H$1503,'연차 사용 기록'!$C$4:$C$1503,$A92,'연차 사용 기록'!$A$4:$A$1503,"&gt;="&amp;DATE(YEAR($B$2),MONTH($B$2)+1,1),'연차 사용 기록'!$A$4:$A$1503,"&lt;"&amp;DATE(YEAR($B$2),MONTH($B$2)+2,1)))</f>
        <v/>
      </c>
      <c r="Q92" s="15">
        <f>IF(OR($A92="",$B$2=""),"",SUMIFS('연차 사용 기록'!$H$4:$H$1503,'연차 사용 기록'!$C$4:$C$1503,$A92,'연차 사용 기록'!$A$4:$A$1503,"&gt;="&amp;DATE(YEAR($B$2),MONTH($B$2)+2,1),'연차 사용 기록'!$A$4:$A$1503,"&lt;"&amp;DATE(YEAR($B$2),MONTH($B$2)+3,1)))</f>
        <v/>
      </c>
      <c r="R92" s="15">
        <f>IF(OR($A92="",$B$2=""),"",SUMIFS('연차 사용 기록'!$H$4:$H$1503,'연차 사용 기록'!$C$4:$C$1503,$A92,'연차 사용 기록'!$A$4:$A$1503,"&gt;="&amp;DATE(YEAR($B$2),MONTH($B$2)+3,1),'연차 사용 기록'!$A$4:$A$1503,"&lt;"&amp;DATE(YEAR($B$2),MONTH($B$2)+4,1)))</f>
        <v/>
      </c>
      <c r="S92" s="15">
        <f>IF(OR($A92="",$B$2=""),"",SUMIFS('연차 사용 기록'!$H$4:$H$1503,'연차 사용 기록'!$C$4:$C$1503,$A92,'연차 사용 기록'!$A$4:$A$1503,"&gt;="&amp;DATE(YEAR($B$2),MONTH($B$2)+4,1),'연차 사용 기록'!$A$4:$A$1503,"&lt;"&amp;DATE(YEAR($B$2),MONTH($B$2)+5,1)))</f>
        <v/>
      </c>
      <c r="T92" s="15">
        <f>IF(OR($A92="",$B$2=""),"",SUMIFS('연차 사용 기록'!$H$4:$H$1503,'연차 사용 기록'!$C$4:$C$1503,$A92,'연차 사용 기록'!$A$4:$A$1503,"&gt;="&amp;DATE(YEAR($B$2),MONTH($B$2)+5,1),'연차 사용 기록'!$A$4:$A$1503,"&lt;"&amp;DATE(YEAR($B$2),MONTH($B$2)+6,1)))</f>
        <v/>
      </c>
      <c r="U92" s="15">
        <f>IF(OR($A92="",$B$2=""),"",SUMIFS('연차 사용 기록'!$H$4:$H$1503,'연차 사용 기록'!$C$4:$C$1503,$A92,'연차 사용 기록'!$A$4:$A$1503,"&gt;="&amp;DATE(YEAR($B$2),MONTH($B$2)+6,1),'연차 사용 기록'!$A$4:$A$1503,"&lt;"&amp;DATE(YEAR($B$2),MONTH($B$2)+7,1)))</f>
        <v/>
      </c>
      <c r="V92" s="15">
        <f>IF(OR($A92="",$B$2=""),"",SUMIFS('연차 사용 기록'!$H$4:$H$1503,'연차 사용 기록'!$C$4:$C$1503,$A92,'연차 사용 기록'!$A$4:$A$1503,"&gt;="&amp;DATE(YEAR($B$2),MONTH($B$2)+7,1),'연차 사용 기록'!$A$4:$A$1503,"&lt;"&amp;DATE(YEAR($B$2),MONTH($B$2)+8,1)))</f>
        <v/>
      </c>
      <c r="W92" s="15">
        <f>IF(OR($A92="",$B$2=""),"",SUMIFS('연차 사용 기록'!$H$4:$H$1503,'연차 사용 기록'!$C$4:$C$1503,$A92,'연차 사용 기록'!$A$4:$A$1503,"&gt;="&amp;DATE(YEAR($B$2),MONTH($B$2)+8,1),'연차 사용 기록'!$A$4:$A$1503,"&lt;"&amp;DATE(YEAR($B$2),MONTH($B$2)+9,1)))</f>
        <v/>
      </c>
      <c r="X92" s="15">
        <f>IF(OR($A92="",$B$2=""),"",SUMIFS('연차 사용 기록'!$H$4:$H$1503,'연차 사용 기록'!$C$4:$C$1503,$A92,'연차 사용 기록'!$A$4:$A$1503,"&gt;="&amp;DATE(YEAR($B$2),MONTH($B$2)+9,1),'연차 사용 기록'!$A$4:$A$1503,"&lt;"&amp;DATE(YEAR($B$2),MONTH($B$2)+10,1)))</f>
        <v/>
      </c>
      <c r="Y92" s="15">
        <f>IF(OR($A92="",$B$2=""),"",SUMIFS('연차 사용 기록'!$H$4:$H$1503,'연차 사용 기록'!$C$4:$C$1503,$A92,'연차 사용 기록'!$A$4:$A$1503,"&gt;="&amp;DATE(YEAR($B$2),MONTH($B$2)+10,1),'연차 사용 기록'!$A$4:$A$1503,"&lt;"&amp;DATE(YEAR($B$2),MONTH($B$2)+11,1)))</f>
        <v/>
      </c>
      <c r="Z92" s="15">
        <f>IF(OR($A92="",$B$2=""),"",SUMIFS('연차 사용 기록'!$H$4:$H$1503,'연차 사용 기록'!$C$4:$C$1503,$A92,'연차 사용 기록'!$A$4:$A$1503,"&gt;="&amp;DATE(YEAR($B$2),MONTH($B$2)+11,1),'연차 사용 기록'!$A$4:$A$1503,"&lt;"&amp;DATE(YEAR($B$2),MONTH($B$2)+12,1)))</f>
        <v/>
      </c>
    </row>
    <row r="93">
      <c r="A93" s="12" t="n"/>
      <c r="B93" s="12" t="n"/>
      <c r="C93" s="12" t="n"/>
      <c r="D93" s="7" t="n"/>
      <c r="E93" s="12" t="n"/>
      <c r="F93" s="12" t="n"/>
      <c r="G93" s="12">
        <f>IF(A93="","",SUMIFS('연차 사용 기록'!$H$4:$H$1503,'연차 사용 기록'!$C$4:$C$1503,A93,'연차 사용 기록'!$A$4:$A$1503,"&gt;="&amp;IF($B$2="",0,$B$2),'연차 사용 기록'!$A$4:$A$1503,"&lt;="&amp;IF($D$2="",2958465,$D$2)))</f>
        <v/>
      </c>
      <c r="H93" s="12">
        <f>IF(A93="","",(N(E93)+N(F93))-N(G93))</f>
        <v/>
      </c>
      <c r="I93" s="13">
        <f>IF(OR(A93="",(N(E93)+N(F93))=0),"",G93/(N(E93)+N(F93)))</f>
        <v/>
      </c>
      <c r="J93" s="7" t="n"/>
      <c r="K93" s="7" t="n"/>
      <c r="L93" s="12">
        <f>IF(OR(A93="",$D$2=""),"",IF(TODAY()&gt;$D$2,H93,""))</f>
        <v/>
      </c>
      <c r="M93" s="12" t="n"/>
      <c r="N93" s="14" t="n"/>
      <c r="O93" s="15">
        <f>IF(OR($A93="",$B$2=""),"",SUMIFS('연차 사용 기록'!$H$4:$H$1503,'연차 사용 기록'!$C$4:$C$1503,$A93,'연차 사용 기록'!$A$4:$A$1503,"&gt;="&amp;DATE(YEAR($B$2),MONTH($B$2)+0,1),'연차 사용 기록'!$A$4:$A$1503,"&lt;"&amp;DATE(YEAR($B$2),MONTH($B$2)+1,1)))</f>
        <v/>
      </c>
      <c r="P93" s="15">
        <f>IF(OR($A93="",$B$2=""),"",SUMIFS('연차 사용 기록'!$H$4:$H$1503,'연차 사용 기록'!$C$4:$C$1503,$A93,'연차 사용 기록'!$A$4:$A$1503,"&gt;="&amp;DATE(YEAR($B$2),MONTH($B$2)+1,1),'연차 사용 기록'!$A$4:$A$1503,"&lt;"&amp;DATE(YEAR($B$2),MONTH($B$2)+2,1)))</f>
        <v/>
      </c>
      <c r="Q93" s="15">
        <f>IF(OR($A93="",$B$2=""),"",SUMIFS('연차 사용 기록'!$H$4:$H$1503,'연차 사용 기록'!$C$4:$C$1503,$A93,'연차 사용 기록'!$A$4:$A$1503,"&gt;="&amp;DATE(YEAR($B$2),MONTH($B$2)+2,1),'연차 사용 기록'!$A$4:$A$1503,"&lt;"&amp;DATE(YEAR($B$2),MONTH($B$2)+3,1)))</f>
        <v/>
      </c>
      <c r="R93" s="15">
        <f>IF(OR($A93="",$B$2=""),"",SUMIFS('연차 사용 기록'!$H$4:$H$1503,'연차 사용 기록'!$C$4:$C$1503,$A93,'연차 사용 기록'!$A$4:$A$1503,"&gt;="&amp;DATE(YEAR($B$2),MONTH($B$2)+3,1),'연차 사용 기록'!$A$4:$A$1503,"&lt;"&amp;DATE(YEAR($B$2),MONTH($B$2)+4,1)))</f>
        <v/>
      </c>
      <c r="S93" s="15">
        <f>IF(OR($A93="",$B$2=""),"",SUMIFS('연차 사용 기록'!$H$4:$H$1503,'연차 사용 기록'!$C$4:$C$1503,$A93,'연차 사용 기록'!$A$4:$A$1503,"&gt;="&amp;DATE(YEAR($B$2),MONTH($B$2)+4,1),'연차 사용 기록'!$A$4:$A$1503,"&lt;"&amp;DATE(YEAR($B$2),MONTH($B$2)+5,1)))</f>
        <v/>
      </c>
      <c r="T93" s="15">
        <f>IF(OR($A93="",$B$2=""),"",SUMIFS('연차 사용 기록'!$H$4:$H$1503,'연차 사용 기록'!$C$4:$C$1503,$A93,'연차 사용 기록'!$A$4:$A$1503,"&gt;="&amp;DATE(YEAR($B$2),MONTH($B$2)+5,1),'연차 사용 기록'!$A$4:$A$1503,"&lt;"&amp;DATE(YEAR($B$2),MONTH($B$2)+6,1)))</f>
        <v/>
      </c>
      <c r="U93" s="15">
        <f>IF(OR($A93="",$B$2=""),"",SUMIFS('연차 사용 기록'!$H$4:$H$1503,'연차 사용 기록'!$C$4:$C$1503,$A93,'연차 사용 기록'!$A$4:$A$1503,"&gt;="&amp;DATE(YEAR($B$2),MONTH($B$2)+6,1),'연차 사용 기록'!$A$4:$A$1503,"&lt;"&amp;DATE(YEAR($B$2),MONTH($B$2)+7,1)))</f>
        <v/>
      </c>
      <c r="V93" s="15">
        <f>IF(OR($A93="",$B$2=""),"",SUMIFS('연차 사용 기록'!$H$4:$H$1503,'연차 사용 기록'!$C$4:$C$1503,$A93,'연차 사용 기록'!$A$4:$A$1503,"&gt;="&amp;DATE(YEAR($B$2),MONTH($B$2)+7,1),'연차 사용 기록'!$A$4:$A$1503,"&lt;"&amp;DATE(YEAR($B$2),MONTH($B$2)+8,1)))</f>
        <v/>
      </c>
      <c r="W93" s="15">
        <f>IF(OR($A93="",$B$2=""),"",SUMIFS('연차 사용 기록'!$H$4:$H$1503,'연차 사용 기록'!$C$4:$C$1503,$A93,'연차 사용 기록'!$A$4:$A$1503,"&gt;="&amp;DATE(YEAR($B$2),MONTH($B$2)+8,1),'연차 사용 기록'!$A$4:$A$1503,"&lt;"&amp;DATE(YEAR($B$2),MONTH($B$2)+9,1)))</f>
        <v/>
      </c>
      <c r="X93" s="15">
        <f>IF(OR($A93="",$B$2=""),"",SUMIFS('연차 사용 기록'!$H$4:$H$1503,'연차 사용 기록'!$C$4:$C$1503,$A93,'연차 사용 기록'!$A$4:$A$1503,"&gt;="&amp;DATE(YEAR($B$2),MONTH($B$2)+9,1),'연차 사용 기록'!$A$4:$A$1503,"&lt;"&amp;DATE(YEAR($B$2),MONTH($B$2)+10,1)))</f>
        <v/>
      </c>
      <c r="Y93" s="15">
        <f>IF(OR($A93="",$B$2=""),"",SUMIFS('연차 사용 기록'!$H$4:$H$1503,'연차 사용 기록'!$C$4:$C$1503,$A93,'연차 사용 기록'!$A$4:$A$1503,"&gt;="&amp;DATE(YEAR($B$2),MONTH($B$2)+10,1),'연차 사용 기록'!$A$4:$A$1503,"&lt;"&amp;DATE(YEAR($B$2),MONTH($B$2)+11,1)))</f>
        <v/>
      </c>
      <c r="Z93" s="15">
        <f>IF(OR($A93="",$B$2=""),"",SUMIFS('연차 사용 기록'!$H$4:$H$1503,'연차 사용 기록'!$C$4:$C$1503,$A93,'연차 사용 기록'!$A$4:$A$1503,"&gt;="&amp;DATE(YEAR($B$2),MONTH($B$2)+11,1),'연차 사용 기록'!$A$4:$A$1503,"&lt;"&amp;DATE(YEAR($B$2),MONTH($B$2)+12,1)))</f>
        <v/>
      </c>
    </row>
    <row r="94">
      <c r="A94" s="12" t="n"/>
      <c r="B94" s="12" t="n"/>
      <c r="C94" s="12" t="n"/>
      <c r="D94" s="7" t="n"/>
      <c r="E94" s="12" t="n"/>
      <c r="F94" s="12" t="n"/>
      <c r="G94" s="12">
        <f>IF(A94="","",SUMIFS('연차 사용 기록'!$H$4:$H$1503,'연차 사용 기록'!$C$4:$C$1503,A94,'연차 사용 기록'!$A$4:$A$1503,"&gt;="&amp;IF($B$2="",0,$B$2),'연차 사용 기록'!$A$4:$A$1503,"&lt;="&amp;IF($D$2="",2958465,$D$2)))</f>
        <v/>
      </c>
      <c r="H94" s="12">
        <f>IF(A94="","",(N(E94)+N(F94))-N(G94))</f>
        <v/>
      </c>
      <c r="I94" s="13">
        <f>IF(OR(A94="",(N(E94)+N(F94))=0),"",G94/(N(E94)+N(F94)))</f>
        <v/>
      </c>
      <c r="J94" s="7" t="n"/>
      <c r="K94" s="7" t="n"/>
      <c r="L94" s="12">
        <f>IF(OR(A94="",$D$2=""),"",IF(TODAY()&gt;$D$2,H94,""))</f>
        <v/>
      </c>
      <c r="M94" s="12" t="n"/>
      <c r="N94" s="14" t="n"/>
      <c r="O94" s="15">
        <f>IF(OR($A94="",$B$2=""),"",SUMIFS('연차 사용 기록'!$H$4:$H$1503,'연차 사용 기록'!$C$4:$C$1503,$A94,'연차 사용 기록'!$A$4:$A$1503,"&gt;="&amp;DATE(YEAR($B$2),MONTH($B$2)+0,1),'연차 사용 기록'!$A$4:$A$1503,"&lt;"&amp;DATE(YEAR($B$2),MONTH($B$2)+1,1)))</f>
        <v/>
      </c>
      <c r="P94" s="15">
        <f>IF(OR($A94="",$B$2=""),"",SUMIFS('연차 사용 기록'!$H$4:$H$1503,'연차 사용 기록'!$C$4:$C$1503,$A94,'연차 사용 기록'!$A$4:$A$1503,"&gt;="&amp;DATE(YEAR($B$2),MONTH($B$2)+1,1),'연차 사용 기록'!$A$4:$A$1503,"&lt;"&amp;DATE(YEAR($B$2),MONTH($B$2)+2,1)))</f>
        <v/>
      </c>
      <c r="Q94" s="15">
        <f>IF(OR($A94="",$B$2=""),"",SUMIFS('연차 사용 기록'!$H$4:$H$1503,'연차 사용 기록'!$C$4:$C$1503,$A94,'연차 사용 기록'!$A$4:$A$1503,"&gt;="&amp;DATE(YEAR($B$2),MONTH($B$2)+2,1),'연차 사용 기록'!$A$4:$A$1503,"&lt;"&amp;DATE(YEAR($B$2),MONTH($B$2)+3,1)))</f>
        <v/>
      </c>
      <c r="R94" s="15">
        <f>IF(OR($A94="",$B$2=""),"",SUMIFS('연차 사용 기록'!$H$4:$H$1503,'연차 사용 기록'!$C$4:$C$1503,$A94,'연차 사용 기록'!$A$4:$A$1503,"&gt;="&amp;DATE(YEAR($B$2),MONTH($B$2)+3,1),'연차 사용 기록'!$A$4:$A$1503,"&lt;"&amp;DATE(YEAR($B$2),MONTH($B$2)+4,1)))</f>
        <v/>
      </c>
      <c r="S94" s="15">
        <f>IF(OR($A94="",$B$2=""),"",SUMIFS('연차 사용 기록'!$H$4:$H$1503,'연차 사용 기록'!$C$4:$C$1503,$A94,'연차 사용 기록'!$A$4:$A$1503,"&gt;="&amp;DATE(YEAR($B$2),MONTH($B$2)+4,1),'연차 사용 기록'!$A$4:$A$1503,"&lt;"&amp;DATE(YEAR($B$2),MONTH($B$2)+5,1)))</f>
        <v/>
      </c>
      <c r="T94" s="15">
        <f>IF(OR($A94="",$B$2=""),"",SUMIFS('연차 사용 기록'!$H$4:$H$1503,'연차 사용 기록'!$C$4:$C$1503,$A94,'연차 사용 기록'!$A$4:$A$1503,"&gt;="&amp;DATE(YEAR($B$2),MONTH($B$2)+5,1),'연차 사용 기록'!$A$4:$A$1503,"&lt;"&amp;DATE(YEAR($B$2),MONTH($B$2)+6,1)))</f>
        <v/>
      </c>
      <c r="U94" s="15">
        <f>IF(OR($A94="",$B$2=""),"",SUMIFS('연차 사용 기록'!$H$4:$H$1503,'연차 사용 기록'!$C$4:$C$1503,$A94,'연차 사용 기록'!$A$4:$A$1503,"&gt;="&amp;DATE(YEAR($B$2),MONTH($B$2)+6,1),'연차 사용 기록'!$A$4:$A$1503,"&lt;"&amp;DATE(YEAR($B$2),MONTH($B$2)+7,1)))</f>
        <v/>
      </c>
      <c r="V94" s="15">
        <f>IF(OR($A94="",$B$2=""),"",SUMIFS('연차 사용 기록'!$H$4:$H$1503,'연차 사용 기록'!$C$4:$C$1503,$A94,'연차 사용 기록'!$A$4:$A$1503,"&gt;="&amp;DATE(YEAR($B$2),MONTH($B$2)+7,1),'연차 사용 기록'!$A$4:$A$1503,"&lt;"&amp;DATE(YEAR($B$2),MONTH($B$2)+8,1)))</f>
        <v/>
      </c>
      <c r="W94" s="15">
        <f>IF(OR($A94="",$B$2=""),"",SUMIFS('연차 사용 기록'!$H$4:$H$1503,'연차 사용 기록'!$C$4:$C$1503,$A94,'연차 사용 기록'!$A$4:$A$1503,"&gt;="&amp;DATE(YEAR($B$2),MONTH($B$2)+8,1),'연차 사용 기록'!$A$4:$A$1503,"&lt;"&amp;DATE(YEAR($B$2),MONTH($B$2)+9,1)))</f>
        <v/>
      </c>
      <c r="X94" s="15">
        <f>IF(OR($A94="",$B$2=""),"",SUMIFS('연차 사용 기록'!$H$4:$H$1503,'연차 사용 기록'!$C$4:$C$1503,$A94,'연차 사용 기록'!$A$4:$A$1503,"&gt;="&amp;DATE(YEAR($B$2),MONTH($B$2)+9,1),'연차 사용 기록'!$A$4:$A$1503,"&lt;"&amp;DATE(YEAR($B$2),MONTH($B$2)+10,1)))</f>
        <v/>
      </c>
      <c r="Y94" s="15">
        <f>IF(OR($A94="",$B$2=""),"",SUMIFS('연차 사용 기록'!$H$4:$H$1503,'연차 사용 기록'!$C$4:$C$1503,$A94,'연차 사용 기록'!$A$4:$A$1503,"&gt;="&amp;DATE(YEAR($B$2),MONTH($B$2)+10,1),'연차 사용 기록'!$A$4:$A$1503,"&lt;"&amp;DATE(YEAR($B$2),MONTH($B$2)+11,1)))</f>
        <v/>
      </c>
      <c r="Z94" s="15">
        <f>IF(OR($A94="",$B$2=""),"",SUMIFS('연차 사용 기록'!$H$4:$H$1503,'연차 사용 기록'!$C$4:$C$1503,$A94,'연차 사용 기록'!$A$4:$A$1503,"&gt;="&amp;DATE(YEAR($B$2),MONTH($B$2)+11,1),'연차 사용 기록'!$A$4:$A$1503,"&lt;"&amp;DATE(YEAR($B$2),MONTH($B$2)+12,1)))</f>
        <v/>
      </c>
    </row>
    <row r="95">
      <c r="A95" s="12" t="n"/>
      <c r="B95" s="12" t="n"/>
      <c r="C95" s="12" t="n"/>
      <c r="D95" s="7" t="n"/>
      <c r="E95" s="12" t="n"/>
      <c r="F95" s="12" t="n"/>
      <c r="G95" s="12">
        <f>IF(A95="","",SUMIFS('연차 사용 기록'!$H$4:$H$1503,'연차 사용 기록'!$C$4:$C$1503,A95,'연차 사용 기록'!$A$4:$A$1503,"&gt;="&amp;IF($B$2="",0,$B$2),'연차 사용 기록'!$A$4:$A$1503,"&lt;="&amp;IF($D$2="",2958465,$D$2)))</f>
        <v/>
      </c>
      <c r="H95" s="12">
        <f>IF(A95="","",(N(E95)+N(F95))-N(G95))</f>
        <v/>
      </c>
      <c r="I95" s="13">
        <f>IF(OR(A95="",(N(E95)+N(F95))=0),"",G95/(N(E95)+N(F95)))</f>
        <v/>
      </c>
      <c r="J95" s="7" t="n"/>
      <c r="K95" s="7" t="n"/>
      <c r="L95" s="12">
        <f>IF(OR(A95="",$D$2=""),"",IF(TODAY()&gt;$D$2,H95,""))</f>
        <v/>
      </c>
      <c r="M95" s="12" t="n"/>
      <c r="N95" s="14" t="n"/>
      <c r="O95" s="15">
        <f>IF(OR($A95="",$B$2=""),"",SUMIFS('연차 사용 기록'!$H$4:$H$1503,'연차 사용 기록'!$C$4:$C$1503,$A95,'연차 사용 기록'!$A$4:$A$1503,"&gt;="&amp;DATE(YEAR($B$2),MONTH($B$2)+0,1),'연차 사용 기록'!$A$4:$A$1503,"&lt;"&amp;DATE(YEAR($B$2),MONTH($B$2)+1,1)))</f>
        <v/>
      </c>
      <c r="P95" s="15">
        <f>IF(OR($A95="",$B$2=""),"",SUMIFS('연차 사용 기록'!$H$4:$H$1503,'연차 사용 기록'!$C$4:$C$1503,$A95,'연차 사용 기록'!$A$4:$A$1503,"&gt;="&amp;DATE(YEAR($B$2),MONTH($B$2)+1,1),'연차 사용 기록'!$A$4:$A$1503,"&lt;"&amp;DATE(YEAR($B$2),MONTH($B$2)+2,1)))</f>
        <v/>
      </c>
      <c r="Q95" s="15">
        <f>IF(OR($A95="",$B$2=""),"",SUMIFS('연차 사용 기록'!$H$4:$H$1503,'연차 사용 기록'!$C$4:$C$1503,$A95,'연차 사용 기록'!$A$4:$A$1503,"&gt;="&amp;DATE(YEAR($B$2),MONTH($B$2)+2,1),'연차 사용 기록'!$A$4:$A$1503,"&lt;"&amp;DATE(YEAR($B$2),MONTH($B$2)+3,1)))</f>
        <v/>
      </c>
      <c r="R95" s="15">
        <f>IF(OR($A95="",$B$2=""),"",SUMIFS('연차 사용 기록'!$H$4:$H$1503,'연차 사용 기록'!$C$4:$C$1503,$A95,'연차 사용 기록'!$A$4:$A$1503,"&gt;="&amp;DATE(YEAR($B$2),MONTH($B$2)+3,1),'연차 사용 기록'!$A$4:$A$1503,"&lt;"&amp;DATE(YEAR($B$2),MONTH($B$2)+4,1)))</f>
        <v/>
      </c>
      <c r="S95" s="15">
        <f>IF(OR($A95="",$B$2=""),"",SUMIFS('연차 사용 기록'!$H$4:$H$1503,'연차 사용 기록'!$C$4:$C$1503,$A95,'연차 사용 기록'!$A$4:$A$1503,"&gt;="&amp;DATE(YEAR($B$2),MONTH($B$2)+4,1),'연차 사용 기록'!$A$4:$A$1503,"&lt;"&amp;DATE(YEAR($B$2),MONTH($B$2)+5,1)))</f>
        <v/>
      </c>
      <c r="T95" s="15">
        <f>IF(OR($A95="",$B$2=""),"",SUMIFS('연차 사용 기록'!$H$4:$H$1503,'연차 사용 기록'!$C$4:$C$1503,$A95,'연차 사용 기록'!$A$4:$A$1503,"&gt;="&amp;DATE(YEAR($B$2),MONTH($B$2)+5,1),'연차 사용 기록'!$A$4:$A$1503,"&lt;"&amp;DATE(YEAR($B$2),MONTH($B$2)+6,1)))</f>
        <v/>
      </c>
      <c r="U95" s="15">
        <f>IF(OR($A95="",$B$2=""),"",SUMIFS('연차 사용 기록'!$H$4:$H$1503,'연차 사용 기록'!$C$4:$C$1503,$A95,'연차 사용 기록'!$A$4:$A$1503,"&gt;="&amp;DATE(YEAR($B$2),MONTH($B$2)+6,1),'연차 사용 기록'!$A$4:$A$1503,"&lt;"&amp;DATE(YEAR($B$2),MONTH($B$2)+7,1)))</f>
        <v/>
      </c>
      <c r="V95" s="15">
        <f>IF(OR($A95="",$B$2=""),"",SUMIFS('연차 사용 기록'!$H$4:$H$1503,'연차 사용 기록'!$C$4:$C$1503,$A95,'연차 사용 기록'!$A$4:$A$1503,"&gt;="&amp;DATE(YEAR($B$2),MONTH($B$2)+7,1),'연차 사용 기록'!$A$4:$A$1503,"&lt;"&amp;DATE(YEAR($B$2),MONTH($B$2)+8,1)))</f>
        <v/>
      </c>
      <c r="W95" s="15">
        <f>IF(OR($A95="",$B$2=""),"",SUMIFS('연차 사용 기록'!$H$4:$H$1503,'연차 사용 기록'!$C$4:$C$1503,$A95,'연차 사용 기록'!$A$4:$A$1503,"&gt;="&amp;DATE(YEAR($B$2),MONTH($B$2)+8,1),'연차 사용 기록'!$A$4:$A$1503,"&lt;"&amp;DATE(YEAR($B$2),MONTH($B$2)+9,1)))</f>
        <v/>
      </c>
      <c r="X95" s="15">
        <f>IF(OR($A95="",$B$2=""),"",SUMIFS('연차 사용 기록'!$H$4:$H$1503,'연차 사용 기록'!$C$4:$C$1503,$A95,'연차 사용 기록'!$A$4:$A$1503,"&gt;="&amp;DATE(YEAR($B$2),MONTH($B$2)+9,1),'연차 사용 기록'!$A$4:$A$1503,"&lt;"&amp;DATE(YEAR($B$2),MONTH($B$2)+10,1)))</f>
        <v/>
      </c>
      <c r="Y95" s="15">
        <f>IF(OR($A95="",$B$2=""),"",SUMIFS('연차 사용 기록'!$H$4:$H$1503,'연차 사용 기록'!$C$4:$C$1503,$A95,'연차 사용 기록'!$A$4:$A$1503,"&gt;="&amp;DATE(YEAR($B$2),MONTH($B$2)+10,1),'연차 사용 기록'!$A$4:$A$1503,"&lt;"&amp;DATE(YEAR($B$2),MONTH($B$2)+11,1)))</f>
        <v/>
      </c>
      <c r="Z95" s="15">
        <f>IF(OR($A95="",$B$2=""),"",SUMIFS('연차 사용 기록'!$H$4:$H$1503,'연차 사용 기록'!$C$4:$C$1503,$A95,'연차 사용 기록'!$A$4:$A$1503,"&gt;="&amp;DATE(YEAR($B$2),MONTH($B$2)+11,1),'연차 사용 기록'!$A$4:$A$1503,"&lt;"&amp;DATE(YEAR($B$2),MONTH($B$2)+12,1)))</f>
        <v/>
      </c>
    </row>
    <row r="96">
      <c r="A96" s="12" t="n"/>
      <c r="B96" s="12" t="n"/>
      <c r="C96" s="12" t="n"/>
      <c r="D96" s="7" t="n"/>
      <c r="E96" s="12" t="n"/>
      <c r="F96" s="12" t="n"/>
      <c r="G96" s="12">
        <f>IF(A96="","",SUMIFS('연차 사용 기록'!$H$4:$H$1503,'연차 사용 기록'!$C$4:$C$1503,A96,'연차 사용 기록'!$A$4:$A$1503,"&gt;="&amp;IF($B$2="",0,$B$2),'연차 사용 기록'!$A$4:$A$1503,"&lt;="&amp;IF($D$2="",2958465,$D$2)))</f>
        <v/>
      </c>
      <c r="H96" s="12">
        <f>IF(A96="","",(N(E96)+N(F96))-N(G96))</f>
        <v/>
      </c>
      <c r="I96" s="13">
        <f>IF(OR(A96="",(N(E96)+N(F96))=0),"",G96/(N(E96)+N(F96)))</f>
        <v/>
      </c>
      <c r="J96" s="7" t="n"/>
      <c r="K96" s="7" t="n"/>
      <c r="L96" s="12">
        <f>IF(OR(A96="",$D$2=""),"",IF(TODAY()&gt;$D$2,H96,""))</f>
        <v/>
      </c>
      <c r="M96" s="12" t="n"/>
      <c r="N96" s="14" t="n"/>
      <c r="O96" s="15">
        <f>IF(OR($A96="",$B$2=""),"",SUMIFS('연차 사용 기록'!$H$4:$H$1503,'연차 사용 기록'!$C$4:$C$1503,$A96,'연차 사용 기록'!$A$4:$A$1503,"&gt;="&amp;DATE(YEAR($B$2),MONTH($B$2)+0,1),'연차 사용 기록'!$A$4:$A$1503,"&lt;"&amp;DATE(YEAR($B$2),MONTH($B$2)+1,1)))</f>
        <v/>
      </c>
      <c r="P96" s="15">
        <f>IF(OR($A96="",$B$2=""),"",SUMIFS('연차 사용 기록'!$H$4:$H$1503,'연차 사용 기록'!$C$4:$C$1503,$A96,'연차 사용 기록'!$A$4:$A$1503,"&gt;="&amp;DATE(YEAR($B$2),MONTH($B$2)+1,1),'연차 사용 기록'!$A$4:$A$1503,"&lt;"&amp;DATE(YEAR($B$2),MONTH($B$2)+2,1)))</f>
        <v/>
      </c>
      <c r="Q96" s="15">
        <f>IF(OR($A96="",$B$2=""),"",SUMIFS('연차 사용 기록'!$H$4:$H$1503,'연차 사용 기록'!$C$4:$C$1503,$A96,'연차 사용 기록'!$A$4:$A$1503,"&gt;="&amp;DATE(YEAR($B$2),MONTH($B$2)+2,1),'연차 사용 기록'!$A$4:$A$1503,"&lt;"&amp;DATE(YEAR($B$2),MONTH($B$2)+3,1)))</f>
        <v/>
      </c>
      <c r="R96" s="15">
        <f>IF(OR($A96="",$B$2=""),"",SUMIFS('연차 사용 기록'!$H$4:$H$1503,'연차 사용 기록'!$C$4:$C$1503,$A96,'연차 사용 기록'!$A$4:$A$1503,"&gt;="&amp;DATE(YEAR($B$2),MONTH($B$2)+3,1),'연차 사용 기록'!$A$4:$A$1503,"&lt;"&amp;DATE(YEAR($B$2),MONTH($B$2)+4,1)))</f>
        <v/>
      </c>
      <c r="S96" s="15">
        <f>IF(OR($A96="",$B$2=""),"",SUMIFS('연차 사용 기록'!$H$4:$H$1503,'연차 사용 기록'!$C$4:$C$1503,$A96,'연차 사용 기록'!$A$4:$A$1503,"&gt;="&amp;DATE(YEAR($B$2),MONTH($B$2)+4,1),'연차 사용 기록'!$A$4:$A$1503,"&lt;"&amp;DATE(YEAR($B$2),MONTH($B$2)+5,1)))</f>
        <v/>
      </c>
      <c r="T96" s="15">
        <f>IF(OR($A96="",$B$2=""),"",SUMIFS('연차 사용 기록'!$H$4:$H$1503,'연차 사용 기록'!$C$4:$C$1503,$A96,'연차 사용 기록'!$A$4:$A$1503,"&gt;="&amp;DATE(YEAR($B$2),MONTH($B$2)+5,1),'연차 사용 기록'!$A$4:$A$1503,"&lt;"&amp;DATE(YEAR($B$2),MONTH($B$2)+6,1)))</f>
        <v/>
      </c>
      <c r="U96" s="15">
        <f>IF(OR($A96="",$B$2=""),"",SUMIFS('연차 사용 기록'!$H$4:$H$1503,'연차 사용 기록'!$C$4:$C$1503,$A96,'연차 사용 기록'!$A$4:$A$1503,"&gt;="&amp;DATE(YEAR($B$2),MONTH($B$2)+6,1),'연차 사용 기록'!$A$4:$A$1503,"&lt;"&amp;DATE(YEAR($B$2),MONTH($B$2)+7,1)))</f>
        <v/>
      </c>
      <c r="V96" s="15">
        <f>IF(OR($A96="",$B$2=""),"",SUMIFS('연차 사용 기록'!$H$4:$H$1503,'연차 사용 기록'!$C$4:$C$1503,$A96,'연차 사용 기록'!$A$4:$A$1503,"&gt;="&amp;DATE(YEAR($B$2),MONTH($B$2)+7,1),'연차 사용 기록'!$A$4:$A$1503,"&lt;"&amp;DATE(YEAR($B$2),MONTH($B$2)+8,1)))</f>
        <v/>
      </c>
      <c r="W96" s="15">
        <f>IF(OR($A96="",$B$2=""),"",SUMIFS('연차 사용 기록'!$H$4:$H$1503,'연차 사용 기록'!$C$4:$C$1503,$A96,'연차 사용 기록'!$A$4:$A$1503,"&gt;="&amp;DATE(YEAR($B$2),MONTH($B$2)+8,1),'연차 사용 기록'!$A$4:$A$1503,"&lt;"&amp;DATE(YEAR($B$2),MONTH($B$2)+9,1)))</f>
        <v/>
      </c>
      <c r="X96" s="15">
        <f>IF(OR($A96="",$B$2=""),"",SUMIFS('연차 사용 기록'!$H$4:$H$1503,'연차 사용 기록'!$C$4:$C$1503,$A96,'연차 사용 기록'!$A$4:$A$1503,"&gt;="&amp;DATE(YEAR($B$2),MONTH($B$2)+9,1),'연차 사용 기록'!$A$4:$A$1503,"&lt;"&amp;DATE(YEAR($B$2),MONTH($B$2)+10,1)))</f>
        <v/>
      </c>
      <c r="Y96" s="15">
        <f>IF(OR($A96="",$B$2=""),"",SUMIFS('연차 사용 기록'!$H$4:$H$1503,'연차 사용 기록'!$C$4:$C$1503,$A96,'연차 사용 기록'!$A$4:$A$1503,"&gt;="&amp;DATE(YEAR($B$2),MONTH($B$2)+10,1),'연차 사용 기록'!$A$4:$A$1503,"&lt;"&amp;DATE(YEAR($B$2),MONTH($B$2)+11,1)))</f>
        <v/>
      </c>
      <c r="Z96" s="15">
        <f>IF(OR($A96="",$B$2=""),"",SUMIFS('연차 사용 기록'!$H$4:$H$1503,'연차 사용 기록'!$C$4:$C$1503,$A96,'연차 사용 기록'!$A$4:$A$1503,"&gt;="&amp;DATE(YEAR($B$2),MONTH($B$2)+11,1),'연차 사용 기록'!$A$4:$A$1503,"&lt;"&amp;DATE(YEAR($B$2),MONTH($B$2)+12,1)))</f>
        <v/>
      </c>
    </row>
    <row r="97">
      <c r="A97" s="12" t="n"/>
      <c r="B97" s="12" t="n"/>
      <c r="C97" s="12" t="n"/>
      <c r="D97" s="7" t="n"/>
      <c r="E97" s="12" t="n"/>
      <c r="F97" s="12" t="n"/>
      <c r="G97" s="12">
        <f>IF(A97="","",SUMIFS('연차 사용 기록'!$H$4:$H$1503,'연차 사용 기록'!$C$4:$C$1503,A97,'연차 사용 기록'!$A$4:$A$1503,"&gt;="&amp;IF($B$2="",0,$B$2),'연차 사용 기록'!$A$4:$A$1503,"&lt;="&amp;IF($D$2="",2958465,$D$2)))</f>
        <v/>
      </c>
      <c r="H97" s="12">
        <f>IF(A97="","",(N(E97)+N(F97))-N(G97))</f>
        <v/>
      </c>
      <c r="I97" s="13">
        <f>IF(OR(A97="",(N(E97)+N(F97))=0),"",G97/(N(E97)+N(F97)))</f>
        <v/>
      </c>
      <c r="J97" s="7" t="n"/>
      <c r="K97" s="7" t="n"/>
      <c r="L97" s="12">
        <f>IF(OR(A97="",$D$2=""),"",IF(TODAY()&gt;$D$2,H97,""))</f>
        <v/>
      </c>
      <c r="M97" s="12" t="n"/>
      <c r="N97" s="14" t="n"/>
      <c r="O97" s="15">
        <f>IF(OR($A97="",$B$2=""),"",SUMIFS('연차 사용 기록'!$H$4:$H$1503,'연차 사용 기록'!$C$4:$C$1503,$A97,'연차 사용 기록'!$A$4:$A$1503,"&gt;="&amp;DATE(YEAR($B$2),MONTH($B$2)+0,1),'연차 사용 기록'!$A$4:$A$1503,"&lt;"&amp;DATE(YEAR($B$2),MONTH($B$2)+1,1)))</f>
        <v/>
      </c>
      <c r="P97" s="15">
        <f>IF(OR($A97="",$B$2=""),"",SUMIFS('연차 사용 기록'!$H$4:$H$1503,'연차 사용 기록'!$C$4:$C$1503,$A97,'연차 사용 기록'!$A$4:$A$1503,"&gt;="&amp;DATE(YEAR($B$2),MONTH($B$2)+1,1),'연차 사용 기록'!$A$4:$A$1503,"&lt;"&amp;DATE(YEAR($B$2),MONTH($B$2)+2,1)))</f>
        <v/>
      </c>
      <c r="Q97" s="15">
        <f>IF(OR($A97="",$B$2=""),"",SUMIFS('연차 사용 기록'!$H$4:$H$1503,'연차 사용 기록'!$C$4:$C$1503,$A97,'연차 사용 기록'!$A$4:$A$1503,"&gt;="&amp;DATE(YEAR($B$2),MONTH($B$2)+2,1),'연차 사용 기록'!$A$4:$A$1503,"&lt;"&amp;DATE(YEAR($B$2),MONTH($B$2)+3,1)))</f>
        <v/>
      </c>
      <c r="R97" s="15">
        <f>IF(OR($A97="",$B$2=""),"",SUMIFS('연차 사용 기록'!$H$4:$H$1503,'연차 사용 기록'!$C$4:$C$1503,$A97,'연차 사용 기록'!$A$4:$A$1503,"&gt;="&amp;DATE(YEAR($B$2),MONTH($B$2)+3,1),'연차 사용 기록'!$A$4:$A$1503,"&lt;"&amp;DATE(YEAR($B$2),MONTH($B$2)+4,1)))</f>
        <v/>
      </c>
      <c r="S97" s="15">
        <f>IF(OR($A97="",$B$2=""),"",SUMIFS('연차 사용 기록'!$H$4:$H$1503,'연차 사용 기록'!$C$4:$C$1503,$A97,'연차 사용 기록'!$A$4:$A$1503,"&gt;="&amp;DATE(YEAR($B$2),MONTH($B$2)+4,1),'연차 사용 기록'!$A$4:$A$1503,"&lt;"&amp;DATE(YEAR($B$2),MONTH($B$2)+5,1)))</f>
        <v/>
      </c>
      <c r="T97" s="15">
        <f>IF(OR($A97="",$B$2=""),"",SUMIFS('연차 사용 기록'!$H$4:$H$1503,'연차 사용 기록'!$C$4:$C$1503,$A97,'연차 사용 기록'!$A$4:$A$1503,"&gt;="&amp;DATE(YEAR($B$2),MONTH($B$2)+5,1),'연차 사용 기록'!$A$4:$A$1503,"&lt;"&amp;DATE(YEAR($B$2),MONTH($B$2)+6,1)))</f>
        <v/>
      </c>
      <c r="U97" s="15">
        <f>IF(OR($A97="",$B$2=""),"",SUMIFS('연차 사용 기록'!$H$4:$H$1503,'연차 사용 기록'!$C$4:$C$1503,$A97,'연차 사용 기록'!$A$4:$A$1503,"&gt;="&amp;DATE(YEAR($B$2),MONTH($B$2)+6,1),'연차 사용 기록'!$A$4:$A$1503,"&lt;"&amp;DATE(YEAR($B$2),MONTH($B$2)+7,1)))</f>
        <v/>
      </c>
      <c r="V97" s="15">
        <f>IF(OR($A97="",$B$2=""),"",SUMIFS('연차 사용 기록'!$H$4:$H$1503,'연차 사용 기록'!$C$4:$C$1503,$A97,'연차 사용 기록'!$A$4:$A$1503,"&gt;="&amp;DATE(YEAR($B$2),MONTH($B$2)+7,1),'연차 사용 기록'!$A$4:$A$1503,"&lt;"&amp;DATE(YEAR($B$2),MONTH($B$2)+8,1)))</f>
        <v/>
      </c>
      <c r="W97" s="15">
        <f>IF(OR($A97="",$B$2=""),"",SUMIFS('연차 사용 기록'!$H$4:$H$1503,'연차 사용 기록'!$C$4:$C$1503,$A97,'연차 사용 기록'!$A$4:$A$1503,"&gt;="&amp;DATE(YEAR($B$2),MONTH($B$2)+8,1),'연차 사용 기록'!$A$4:$A$1503,"&lt;"&amp;DATE(YEAR($B$2),MONTH($B$2)+9,1)))</f>
        <v/>
      </c>
      <c r="X97" s="15">
        <f>IF(OR($A97="",$B$2=""),"",SUMIFS('연차 사용 기록'!$H$4:$H$1503,'연차 사용 기록'!$C$4:$C$1503,$A97,'연차 사용 기록'!$A$4:$A$1503,"&gt;="&amp;DATE(YEAR($B$2),MONTH($B$2)+9,1),'연차 사용 기록'!$A$4:$A$1503,"&lt;"&amp;DATE(YEAR($B$2),MONTH($B$2)+10,1)))</f>
        <v/>
      </c>
      <c r="Y97" s="15">
        <f>IF(OR($A97="",$B$2=""),"",SUMIFS('연차 사용 기록'!$H$4:$H$1503,'연차 사용 기록'!$C$4:$C$1503,$A97,'연차 사용 기록'!$A$4:$A$1503,"&gt;="&amp;DATE(YEAR($B$2),MONTH($B$2)+10,1),'연차 사용 기록'!$A$4:$A$1503,"&lt;"&amp;DATE(YEAR($B$2),MONTH($B$2)+11,1)))</f>
        <v/>
      </c>
      <c r="Z97" s="15">
        <f>IF(OR($A97="",$B$2=""),"",SUMIFS('연차 사용 기록'!$H$4:$H$1503,'연차 사용 기록'!$C$4:$C$1503,$A97,'연차 사용 기록'!$A$4:$A$1503,"&gt;="&amp;DATE(YEAR($B$2),MONTH($B$2)+11,1),'연차 사용 기록'!$A$4:$A$1503,"&lt;"&amp;DATE(YEAR($B$2),MONTH($B$2)+12,1)))</f>
        <v/>
      </c>
    </row>
    <row r="98">
      <c r="A98" s="12" t="n"/>
      <c r="B98" s="12" t="n"/>
      <c r="C98" s="12" t="n"/>
      <c r="D98" s="7" t="n"/>
      <c r="E98" s="12" t="n"/>
      <c r="F98" s="12" t="n"/>
      <c r="G98" s="12">
        <f>IF(A98="","",SUMIFS('연차 사용 기록'!$H$4:$H$1503,'연차 사용 기록'!$C$4:$C$1503,A98,'연차 사용 기록'!$A$4:$A$1503,"&gt;="&amp;IF($B$2="",0,$B$2),'연차 사용 기록'!$A$4:$A$1503,"&lt;="&amp;IF($D$2="",2958465,$D$2)))</f>
        <v/>
      </c>
      <c r="H98" s="12">
        <f>IF(A98="","",(N(E98)+N(F98))-N(G98))</f>
        <v/>
      </c>
      <c r="I98" s="13">
        <f>IF(OR(A98="",(N(E98)+N(F98))=0),"",G98/(N(E98)+N(F98)))</f>
        <v/>
      </c>
      <c r="J98" s="7" t="n"/>
      <c r="K98" s="7" t="n"/>
      <c r="L98" s="12">
        <f>IF(OR(A98="",$D$2=""),"",IF(TODAY()&gt;$D$2,H98,""))</f>
        <v/>
      </c>
      <c r="M98" s="12" t="n"/>
      <c r="N98" s="14" t="n"/>
      <c r="O98" s="15">
        <f>IF(OR($A98="",$B$2=""),"",SUMIFS('연차 사용 기록'!$H$4:$H$1503,'연차 사용 기록'!$C$4:$C$1503,$A98,'연차 사용 기록'!$A$4:$A$1503,"&gt;="&amp;DATE(YEAR($B$2),MONTH($B$2)+0,1),'연차 사용 기록'!$A$4:$A$1503,"&lt;"&amp;DATE(YEAR($B$2),MONTH($B$2)+1,1)))</f>
        <v/>
      </c>
      <c r="P98" s="15">
        <f>IF(OR($A98="",$B$2=""),"",SUMIFS('연차 사용 기록'!$H$4:$H$1503,'연차 사용 기록'!$C$4:$C$1503,$A98,'연차 사용 기록'!$A$4:$A$1503,"&gt;="&amp;DATE(YEAR($B$2),MONTH($B$2)+1,1),'연차 사용 기록'!$A$4:$A$1503,"&lt;"&amp;DATE(YEAR($B$2),MONTH($B$2)+2,1)))</f>
        <v/>
      </c>
      <c r="Q98" s="15">
        <f>IF(OR($A98="",$B$2=""),"",SUMIFS('연차 사용 기록'!$H$4:$H$1503,'연차 사용 기록'!$C$4:$C$1503,$A98,'연차 사용 기록'!$A$4:$A$1503,"&gt;="&amp;DATE(YEAR($B$2),MONTH($B$2)+2,1),'연차 사용 기록'!$A$4:$A$1503,"&lt;"&amp;DATE(YEAR($B$2),MONTH($B$2)+3,1)))</f>
        <v/>
      </c>
      <c r="R98" s="15">
        <f>IF(OR($A98="",$B$2=""),"",SUMIFS('연차 사용 기록'!$H$4:$H$1503,'연차 사용 기록'!$C$4:$C$1503,$A98,'연차 사용 기록'!$A$4:$A$1503,"&gt;="&amp;DATE(YEAR($B$2),MONTH($B$2)+3,1),'연차 사용 기록'!$A$4:$A$1503,"&lt;"&amp;DATE(YEAR($B$2),MONTH($B$2)+4,1)))</f>
        <v/>
      </c>
      <c r="S98" s="15">
        <f>IF(OR($A98="",$B$2=""),"",SUMIFS('연차 사용 기록'!$H$4:$H$1503,'연차 사용 기록'!$C$4:$C$1503,$A98,'연차 사용 기록'!$A$4:$A$1503,"&gt;="&amp;DATE(YEAR($B$2),MONTH($B$2)+4,1),'연차 사용 기록'!$A$4:$A$1503,"&lt;"&amp;DATE(YEAR($B$2),MONTH($B$2)+5,1)))</f>
        <v/>
      </c>
      <c r="T98" s="15">
        <f>IF(OR($A98="",$B$2=""),"",SUMIFS('연차 사용 기록'!$H$4:$H$1503,'연차 사용 기록'!$C$4:$C$1503,$A98,'연차 사용 기록'!$A$4:$A$1503,"&gt;="&amp;DATE(YEAR($B$2),MONTH($B$2)+5,1),'연차 사용 기록'!$A$4:$A$1503,"&lt;"&amp;DATE(YEAR($B$2),MONTH($B$2)+6,1)))</f>
        <v/>
      </c>
      <c r="U98" s="15">
        <f>IF(OR($A98="",$B$2=""),"",SUMIFS('연차 사용 기록'!$H$4:$H$1503,'연차 사용 기록'!$C$4:$C$1503,$A98,'연차 사용 기록'!$A$4:$A$1503,"&gt;="&amp;DATE(YEAR($B$2),MONTH($B$2)+6,1),'연차 사용 기록'!$A$4:$A$1503,"&lt;"&amp;DATE(YEAR($B$2),MONTH($B$2)+7,1)))</f>
        <v/>
      </c>
      <c r="V98" s="15">
        <f>IF(OR($A98="",$B$2=""),"",SUMIFS('연차 사용 기록'!$H$4:$H$1503,'연차 사용 기록'!$C$4:$C$1503,$A98,'연차 사용 기록'!$A$4:$A$1503,"&gt;="&amp;DATE(YEAR($B$2),MONTH($B$2)+7,1),'연차 사용 기록'!$A$4:$A$1503,"&lt;"&amp;DATE(YEAR($B$2),MONTH($B$2)+8,1)))</f>
        <v/>
      </c>
      <c r="W98" s="15">
        <f>IF(OR($A98="",$B$2=""),"",SUMIFS('연차 사용 기록'!$H$4:$H$1503,'연차 사용 기록'!$C$4:$C$1503,$A98,'연차 사용 기록'!$A$4:$A$1503,"&gt;="&amp;DATE(YEAR($B$2),MONTH($B$2)+8,1),'연차 사용 기록'!$A$4:$A$1503,"&lt;"&amp;DATE(YEAR($B$2),MONTH($B$2)+9,1)))</f>
        <v/>
      </c>
      <c r="X98" s="15">
        <f>IF(OR($A98="",$B$2=""),"",SUMIFS('연차 사용 기록'!$H$4:$H$1503,'연차 사용 기록'!$C$4:$C$1503,$A98,'연차 사용 기록'!$A$4:$A$1503,"&gt;="&amp;DATE(YEAR($B$2),MONTH($B$2)+9,1),'연차 사용 기록'!$A$4:$A$1503,"&lt;"&amp;DATE(YEAR($B$2),MONTH($B$2)+10,1)))</f>
        <v/>
      </c>
      <c r="Y98" s="15">
        <f>IF(OR($A98="",$B$2=""),"",SUMIFS('연차 사용 기록'!$H$4:$H$1503,'연차 사용 기록'!$C$4:$C$1503,$A98,'연차 사용 기록'!$A$4:$A$1503,"&gt;="&amp;DATE(YEAR($B$2),MONTH($B$2)+10,1),'연차 사용 기록'!$A$4:$A$1503,"&lt;"&amp;DATE(YEAR($B$2),MONTH($B$2)+11,1)))</f>
        <v/>
      </c>
      <c r="Z98" s="15">
        <f>IF(OR($A98="",$B$2=""),"",SUMIFS('연차 사용 기록'!$H$4:$H$1503,'연차 사용 기록'!$C$4:$C$1503,$A98,'연차 사용 기록'!$A$4:$A$1503,"&gt;="&amp;DATE(YEAR($B$2),MONTH($B$2)+11,1),'연차 사용 기록'!$A$4:$A$1503,"&lt;"&amp;DATE(YEAR($B$2),MONTH($B$2)+12,1)))</f>
        <v/>
      </c>
    </row>
    <row r="99">
      <c r="A99" s="12" t="n"/>
      <c r="B99" s="12" t="n"/>
      <c r="C99" s="12" t="n"/>
      <c r="D99" s="7" t="n"/>
      <c r="E99" s="12" t="n"/>
      <c r="F99" s="12" t="n"/>
      <c r="G99" s="12">
        <f>IF(A99="","",SUMIFS('연차 사용 기록'!$H$4:$H$1503,'연차 사용 기록'!$C$4:$C$1503,A99,'연차 사용 기록'!$A$4:$A$1503,"&gt;="&amp;IF($B$2="",0,$B$2),'연차 사용 기록'!$A$4:$A$1503,"&lt;="&amp;IF($D$2="",2958465,$D$2)))</f>
        <v/>
      </c>
      <c r="H99" s="12">
        <f>IF(A99="","",(N(E99)+N(F99))-N(G99))</f>
        <v/>
      </c>
      <c r="I99" s="13">
        <f>IF(OR(A99="",(N(E99)+N(F99))=0),"",G99/(N(E99)+N(F99)))</f>
        <v/>
      </c>
      <c r="J99" s="7" t="n"/>
      <c r="K99" s="7" t="n"/>
      <c r="L99" s="12">
        <f>IF(OR(A99="",$D$2=""),"",IF(TODAY()&gt;$D$2,H99,""))</f>
        <v/>
      </c>
      <c r="M99" s="12" t="n"/>
      <c r="N99" s="14" t="n"/>
      <c r="O99" s="15">
        <f>IF(OR($A99="",$B$2=""),"",SUMIFS('연차 사용 기록'!$H$4:$H$1503,'연차 사용 기록'!$C$4:$C$1503,$A99,'연차 사용 기록'!$A$4:$A$1503,"&gt;="&amp;DATE(YEAR($B$2),MONTH($B$2)+0,1),'연차 사용 기록'!$A$4:$A$1503,"&lt;"&amp;DATE(YEAR($B$2),MONTH($B$2)+1,1)))</f>
        <v/>
      </c>
      <c r="P99" s="15">
        <f>IF(OR($A99="",$B$2=""),"",SUMIFS('연차 사용 기록'!$H$4:$H$1503,'연차 사용 기록'!$C$4:$C$1503,$A99,'연차 사용 기록'!$A$4:$A$1503,"&gt;="&amp;DATE(YEAR($B$2),MONTH($B$2)+1,1),'연차 사용 기록'!$A$4:$A$1503,"&lt;"&amp;DATE(YEAR($B$2),MONTH($B$2)+2,1)))</f>
        <v/>
      </c>
      <c r="Q99" s="15">
        <f>IF(OR($A99="",$B$2=""),"",SUMIFS('연차 사용 기록'!$H$4:$H$1503,'연차 사용 기록'!$C$4:$C$1503,$A99,'연차 사용 기록'!$A$4:$A$1503,"&gt;="&amp;DATE(YEAR($B$2),MONTH($B$2)+2,1),'연차 사용 기록'!$A$4:$A$1503,"&lt;"&amp;DATE(YEAR($B$2),MONTH($B$2)+3,1)))</f>
        <v/>
      </c>
      <c r="R99" s="15">
        <f>IF(OR($A99="",$B$2=""),"",SUMIFS('연차 사용 기록'!$H$4:$H$1503,'연차 사용 기록'!$C$4:$C$1503,$A99,'연차 사용 기록'!$A$4:$A$1503,"&gt;="&amp;DATE(YEAR($B$2),MONTH($B$2)+3,1),'연차 사용 기록'!$A$4:$A$1503,"&lt;"&amp;DATE(YEAR($B$2),MONTH($B$2)+4,1)))</f>
        <v/>
      </c>
      <c r="S99" s="15">
        <f>IF(OR($A99="",$B$2=""),"",SUMIFS('연차 사용 기록'!$H$4:$H$1503,'연차 사용 기록'!$C$4:$C$1503,$A99,'연차 사용 기록'!$A$4:$A$1503,"&gt;="&amp;DATE(YEAR($B$2),MONTH($B$2)+4,1),'연차 사용 기록'!$A$4:$A$1503,"&lt;"&amp;DATE(YEAR($B$2),MONTH($B$2)+5,1)))</f>
        <v/>
      </c>
      <c r="T99" s="15">
        <f>IF(OR($A99="",$B$2=""),"",SUMIFS('연차 사용 기록'!$H$4:$H$1503,'연차 사용 기록'!$C$4:$C$1503,$A99,'연차 사용 기록'!$A$4:$A$1503,"&gt;="&amp;DATE(YEAR($B$2),MONTH($B$2)+5,1),'연차 사용 기록'!$A$4:$A$1503,"&lt;"&amp;DATE(YEAR($B$2),MONTH($B$2)+6,1)))</f>
        <v/>
      </c>
      <c r="U99" s="15">
        <f>IF(OR($A99="",$B$2=""),"",SUMIFS('연차 사용 기록'!$H$4:$H$1503,'연차 사용 기록'!$C$4:$C$1503,$A99,'연차 사용 기록'!$A$4:$A$1503,"&gt;="&amp;DATE(YEAR($B$2),MONTH($B$2)+6,1),'연차 사용 기록'!$A$4:$A$1503,"&lt;"&amp;DATE(YEAR($B$2),MONTH($B$2)+7,1)))</f>
        <v/>
      </c>
      <c r="V99" s="15">
        <f>IF(OR($A99="",$B$2=""),"",SUMIFS('연차 사용 기록'!$H$4:$H$1503,'연차 사용 기록'!$C$4:$C$1503,$A99,'연차 사용 기록'!$A$4:$A$1503,"&gt;="&amp;DATE(YEAR($B$2),MONTH($B$2)+7,1),'연차 사용 기록'!$A$4:$A$1503,"&lt;"&amp;DATE(YEAR($B$2),MONTH($B$2)+8,1)))</f>
        <v/>
      </c>
      <c r="W99" s="15">
        <f>IF(OR($A99="",$B$2=""),"",SUMIFS('연차 사용 기록'!$H$4:$H$1503,'연차 사용 기록'!$C$4:$C$1503,$A99,'연차 사용 기록'!$A$4:$A$1503,"&gt;="&amp;DATE(YEAR($B$2),MONTH($B$2)+8,1),'연차 사용 기록'!$A$4:$A$1503,"&lt;"&amp;DATE(YEAR($B$2),MONTH($B$2)+9,1)))</f>
        <v/>
      </c>
      <c r="X99" s="15">
        <f>IF(OR($A99="",$B$2=""),"",SUMIFS('연차 사용 기록'!$H$4:$H$1503,'연차 사용 기록'!$C$4:$C$1503,$A99,'연차 사용 기록'!$A$4:$A$1503,"&gt;="&amp;DATE(YEAR($B$2),MONTH($B$2)+9,1),'연차 사용 기록'!$A$4:$A$1503,"&lt;"&amp;DATE(YEAR($B$2),MONTH($B$2)+10,1)))</f>
        <v/>
      </c>
      <c r="Y99" s="15">
        <f>IF(OR($A99="",$B$2=""),"",SUMIFS('연차 사용 기록'!$H$4:$H$1503,'연차 사용 기록'!$C$4:$C$1503,$A99,'연차 사용 기록'!$A$4:$A$1503,"&gt;="&amp;DATE(YEAR($B$2),MONTH($B$2)+10,1),'연차 사용 기록'!$A$4:$A$1503,"&lt;"&amp;DATE(YEAR($B$2),MONTH($B$2)+11,1)))</f>
        <v/>
      </c>
      <c r="Z99" s="15">
        <f>IF(OR($A99="",$B$2=""),"",SUMIFS('연차 사용 기록'!$H$4:$H$1503,'연차 사용 기록'!$C$4:$C$1503,$A99,'연차 사용 기록'!$A$4:$A$1503,"&gt;="&amp;DATE(YEAR($B$2),MONTH($B$2)+11,1),'연차 사용 기록'!$A$4:$A$1503,"&lt;"&amp;DATE(YEAR($B$2),MONTH($B$2)+12,1)))</f>
        <v/>
      </c>
    </row>
    <row r="100">
      <c r="A100" s="12" t="n"/>
      <c r="B100" s="12" t="n"/>
      <c r="C100" s="12" t="n"/>
      <c r="D100" s="7" t="n"/>
      <c r="E100" s="12" t="n"/>
      <c r="F100" s="12" t="n"/>
      <c r="G100" s="12">
        <f>IF(A100="","",SUMIFS('연차 사용 기록'!$H$4:$H$1503,'연차 사용 기록'!$C$4:$C$1503,A100,'연차 사용 기록'!$A$4:$A$1503,"&gt;="&amp;IF($B$2="",0,$B$2),'연차 사용 기록'!$A$4:$A$1503,"&lt;="&amp;IF($D$2="",2958465,$D$2)))</f>
        <v/>
      </c>
      <c r="H100" s="12">
        <f>IF(A100="","",(N(E100)+N(F100))-N(G100))</f>
        <v/>
      </c>
      <c r="I100" s="13">
        <f>IF(OR(A100="",(N(E100)+N(F100))=0),"",G100/(N(E100)+N(F100)))</f>
        <v/>
      </c>
      <c r="J100" s="7" t="n"/>
      <c r="K100" s="7" t="n"/>
      <c r="L100" s="12">
        <f>IF(OR(A100="",$D$2=""),"",IF(TODAY()&gt;$D$2,H100,""))</f>
        <v/>
      </c>
      <c r="M100" s="12" t="n"/>
      <c r="N100" s="14" t="n"/>
      <c r="O100" s="15">
        <f>IF(OR($A100="",$B$2=""),"",SUMIFS('연차 사용 기록'!$H$4:$H$1503,'연차 사용 기록'!$C$4:$C$1503,$A100,'연차 사용 기록'!$A$4:$A$1503,"&gt;="&amp;DATE(YEAR($B$2),MONTH($B$2)+0,1),'연차 사용 기록'!$A$4:$A$1503,"&lt;"&amp;DATE(YEAR($B$2),MONTH($B$2)+1,1)))</f>
        <v/>
      </c>
      <c r="P100" s="15">
        <f>IF(OR($A100="",$B$2=""),"",SUMIFS('연차 사용 기록'!$H$4:$H$1503,'연차 사용 기록'!$C$4:$C$1503,$A100,'연차 사용 기록'!$A$4:$A$1503,"&gt;="&amp;DATE(YEAR($B$2),MONTH($B$2)+1,1),'연차 사용 기록'!$A$4:$A$1503,"&lt;"&amp;DATE(YEAR($B$2),MONTH($B$2)+2,1)))</f>
        <v/>
      </c>
      <c r="Q100" s="15">
        <f>IF(OR($A100="",$B$2=""),"",SUMIFS('연차 사용 기록'!$H$4:$H$1503,'연차 사용 기록'!$C$4:$C$1503,$A100,'연차 사용 기록'!$A$4:$A$1503,"&gt;="&amp;DATE(YEAR($B$2),MONTH($B$2)+2,1),'연차 사용 기록'!$A$4:$A$1503,"&lt;"&amp;DATE(YEAR($B$2),MONTH($B$2)+3,1)))</f>
        <v/>
      </c>
      <c r="R100" s="15">
        <f>IF(OR($A100="",$B$2=""),"",SUMIFS('연차 사용 기록'!$H$4:$H$1503,'연차 사용 기록'!$C$4:$C$1503,$A100,'연차 사용 기록'!$A$4:$A$1503,"&gt;="&amp;DATE(YEAR($B$2),MONTH($B$2)+3,1),'연차 사용 기록'!$A$4:$A$1503,"&lt;"&amp;DATE(YEAR($B$2),MONTH($B$2)+4,1)))</f>
        <v/>
      </c>
      <c r="S100" s="15">
        <f>IF(OR($A100="",$B$2=""),"",SUMIFS('연차 사용 기록'!$H$4:$H$1503,'연차 사용 기록'!$C$4:$C$1503,$A100,'연차 사용 기록'!$A$4:$A$1503,"&gt;="&amp;DATE(YEAR($B$2),MONTH($B$2)+4,1),'연차 사용 기록'!$A$4:$A$1503,"&lt;"&amp;DATE(YEAR($B$2),MONTH($B$2)+5,1)))</f>
        <v/>
      </c>
      <c r="T100" s="15">
        <f>IF(OR($A100="",$B$2=""),"",SUMIFS('연차 사용 기록'!$H$4:$H$1503,'연차 사용 기록'!$C$4:$C$1503,$A100,'연차 사용 기록'!$A$4:$A$1503,"&gt;="&amp;DATE(YEAR($B$2),MONTH($B$2)+5,1),'연차 사용 기록'!$A$4:$A$1503,"&lt;"&amp;DATE(YEAR($B$2),MONTH($B$2)+6,1)))</f>
        <v/>
      </c>
      <c r="U100" s="15">
        <f>IF(OR($A100="",$B$2=""),"",SUMIFS('연차 사용 기록'!$H$4:$H$1503,'연차 사용 기록'!$C$4:$C$1503,$A100,'연차 사용 기록'!$A$4:$A$1503,"&gt;="&amp;DATE(YEAR($B$2),MONTH($B$2)+6,1),'연차 사용 기록'!$A$4:$A$1503,"&lt;"&amp;DATE(YEAR($B$2),MONTH($B$2)+7,1)))</f>
        <v/>
      </c>
      <c r="V100" s="15">
        <f>IF(OR($A100="",$B$2=""),"",SUMIFS('연차 사용 기록'!$H$4:$H$1503,'연차 사용 기록'!$C$4:$C$1503,$A100,'연차 사용 기록'!$A$4:$A$1503,"&gt;="&amp;DATE(YEAR($B$2),MONTH($B$2)+7,1),'연차 사용 기록'!$A$4:$A$1503,"&lt;"&amp;DATE(YEAR($B$2),MONTH($B$2)+8,1)))</f>
        <v/>
      </c>
      <c r="W100" s="15">
        <f>IF(OR($A100="",$B$2=""),"",SUMIFS('연차 사용 기록'!$H$4:$H$1503,'연차 사용 기록'!$C$4:$C$1503,$A100,'연차 사용 기록'!$A$4:$A$1503,"&gt;="&amp;DATE(YEAR($B$2),MONTH($B$2)+8,1),'연차 사용 기록'!$A$4:$A$1503,"&lt;"&amp;DATE(YEAR($B$2),MONTH($B$2)+9,1)))</f>
        <v/>
      </c>
      <c r="X100" s="15">
        <f>IF(OR($A100="",$B$2=""),"",SUMIFS('연차 사용 기록'!$H$4:$H$1503,'연차 사용 기록'!$C$4:$C$1503,$A100,'연차 사용 기록'!$A$4:$A$1503,"&gt;="&amp;DATE(YEAR($B$2),MONTH($B$2)+9,1),'연차 사용 기록'!$A$4:$A$1503,"&lt;"&amp;DATE(YEAR($B$2),MONTH($B$2)+10,1)))</f>
        <v/>
      </c>
      <c r="Y100" s="15">
        <f>IF(OR($A100="",$B$2=""),"",SUMIFS('연차 사용 기록'!$H$4:$H$1503,'연차 사용 기록'!$C$4:$C$1503,$A100,'연차 사용 기록'!$A$4:$A$1503,"&gt;="&amp;DATE(YEAR($B$2),MONTH($B$2)+10,1),'연차 사용 기록'!$A$4:$A$1503,"&lt;"&amp;DATE(YEAR($B$2),MONTH($B$2)+11,1)))</f>
        <v/>
      </c>
      <c r="Z100" s="15">
        <f>IF(OR($A100="",$B$2=""),"",SUMIFS('연차 사용 기록'!$H$4:$H$1503,'연차 사용 기록'!$C$4:$C$1503,$A100,'연차 사용 기록'!$A$4:$A$1503,"&gt;="&amp;DATE(YEAR($B$2),MONTH($B$2)+11,1),'연차 사용 기록'!$A$4:$A$1503,"&lt;"&amp;DATE(YEAR($B$2),MONTH($B$2)+12,1)))</f>
        <v/>
      </c>
    </row>
    <row r="101">
      <c r="A101" s="12" t="n"/>
      <c r="B101" s="12" t="n"/>
      <c r="C101" s="12" t="n"/>
      <c r="D101" s="7" t="n"/>
      <c r="E101" s="12" t="n"/>
      <c r="F101" s="12" t="n"/>
      <c r="G101" s="12">
        <f>IF(A101="","",SUMIFS('연차 사용 기록'!$H$4:$H$1503,'연차 사용 기록'!$C$4:$C$1503,A101,'연차 사용 기록'!$A$4:$A$1503,"&gt;="&amp;IF($B$2="",0,$B$2),'연차 사용 기록'!$A$4:$A$1503,"&lt;="&amp;IF($D$2="",2958465,$D$2)))</f>
        <v/>
      </c>
      <c r="H101" s="12">
        <f>IF(A101="","",(N(E101)+N(F101))-N(G101))</f>
        <v/>
      </c>
      <c r="I101" s="13">
        <f>IF(OR(A101="",(N(E101)+N(F101))=0),"",G101/(N(E101)+N(F101)))</f>
        <v/>
      </c>
      <c r="J101" s="7" t="n"/>
      <c r="K101" s="7" t="n"/>
      <c r="L101" s="12">
        <f>IF(OR(A101="",$D$2=""),"",IF(TODAY()&gt;$D$2,H101,""))</f>
        <v/>
      </c>
      <c r="M101" s="12" t="n"/>
      <c r="N101" s="14" t="n"/>
      <c r="O101" s="15">
        <f>IF(OR($A101="",$B$2=""),"",SUMIFS('연차 사용 기록'!$H$4:$H$1503,'연차 사용 기록'!$C$4:$C$1503,$A101,'연차 사용 기록'!$A$4:$A$1503,"&gt;="&amp;DATE(YEAR($B$2),MONTH($B$2)+0,1),'연차 사용 기록'!$A$4:$A$1503,"&lt;"&amp;DATE(YEAR($B$2),MONTH($B$2)+1,1)))</f>
        <v/>
      </c>
      <c r="P101" s="15">
        <f>IF(OR($A101="",$B$2=""),"",SUMIFS('연차 사용 기록'!$H$4:$H$1503,'연차 사용 기록'!$C$4:$C$1503,$A101,'연차 사용 기록'!$A$4:$A$1503,"&gt;="&amp;DATE(YEAR($B$2),MONTH($B$2)+1,1),'연차 사용 기록'!$A$4:$A$1503,"&lt;"&amp;DATE(YEAR($B$2),MONTH($B$2)+2,1)))</f>
        <v/>
      </c>
      <c r="Q101" s="15">
        <f>IF(OR($A101="",$B$2=""),"",SUMIFS('연차 사용 기록'!$H$4:$H$1503,'연차 사용 기록'!$C$4:$C$1503,$A101,'연차 사용 기록'!$A$4:$A$1503,"&gt;="&amp;DATE(YEAR($B$2),MONTH($B$2)+2,1),'연차 사용 기록'!$A$4:$A$1503,"&lt;"&amp;DATE(YEAR($B$2),MONTH($B$2)+3,1)))</f>
        <v/>
      </c>
      <c r="R101" s="15">
        <f>IF(OR($A101="",$B$2=""),"",SUMIFS('연차 사용 기록'!$H$4:$H$1503,'연차 사용 기록'!$C$4:$C$1503,$A101,'연차 사용 기록'!$A$4:$A$1503,"&gt;="&amp;DATE(YEAR($B$2),MONTH($B$2)+3,1),'연차 사용 기록'!$A$4:$A$1503,"&lt;"&amp;DATE(YEAR($B$2),MONTH($B$2)+4,1)))</f>
        <v/>
      </c>
      <c r="S101" s="15">
        <f>IF(OR($A101="",$B$2=""),"",SUMIFS('연차 사용 기록'!$H$4:$H$1503,'연차 사용 기록'!$C$4:$C$1503,$A101,'연차 사용 기록'!$A$4:$A$1503,"&gt;="&amp;DATE(YEAR($B$2),MONTH($B$2)+4,1),'연차 사용 기록'!$A$4:$A$1503,"&lt;"&amp;DATE(YEAR($B$2),MONTH($B$2)+5,1)))</f>
        <v/>
      </c>
      <c r="T101" s="15">
        <f>IF(OR($A101="",$B$2=""),"",SUMIFS('연차 사용 기록'!$H$4:$H$1503,'연차 사용 기록'!$C$4:$C$1503,$A101,'연차 사용 기록'!$A$4:$A$1503,"&gt;="&amp;DATE(YEAR($B$2),MONTH($B$2)+5,1),'연차 사용 기록'!$A$4:$A$1503,"&lt;"&amp;DATE(YEAR($B$2),MONTH($B$2)+6,1)))</f>
        <v/>
      </c>
      <c r="U101" s="15">
        <f>IF(OR($A101="",$B$2=""),"",SUMIFS('연차 사용 기록'!$H$4:$H$1503,'연차 사용 기록'!$C$4:$C$1503,$A101,'연차 사용 기록'!$A$4:$A$1503,"&gt;="&amp;DATE(YEAR($B$2),MONTH($B$2)+6,1),'연차 사용 기록'!$A$4:$A$1503,"&lt;"&amp;DATE(YEAR($B$2),MONTH($B$2)+7,1)))</f>
        <v/>
      </c>
      <c r="V101" s="15">
        <f>IF(OR($A101="",$B$2=""),"",SUMIFS('연차 사용 기록'!$H$4:$H$1503,'연차 사용 기록'!$C$4:$C$1503,$A101,'연차 사용 기록'!$A$4:$A$1503,"&gt;="&amp;DATE(YEAR($B$2),MONTH($B$2)+7,1),'연차 사용 기록'!$A$4:$A$1503,"&lt;"&amp;DATE(YEAR($B$2),MONTH($B$2)+8,1)))</f>
        <v/>
      </c>
      <c r="W101" s="15">
        <f>IF(OR($A101="",$B$2=""),"",SUMIFS('연차 사용 기록'!$H$4:$H$1503,'연차 사용 기록'!$C$4:$C$1503,$A101,'연차 사용 기록'!$A$4:$A$1503,"&gt;="&amp;DATE(YEAR($B$2),MONTH($B$2)+8,1),'연차 사용 기록'!$A$4:$A$1503,"&lt;"&amp;DATE(YEAR($B$2),MONTH($B$2)+9,1)))</f>
        <v/>
      </c>
      <c r="X101" s="15">
        <f>IF(OR($A101="",$B$2=""),"",SUMIFS('연차 사용 기록'!$H$4:$H$1503,'연차 사용 기록'!$C$4:$C$1503,$A101,'연차 사용 기록'!$A$4:$A$1503,"&gt;="&amp;DATE(YEAR($B$2),MONTH($B$2)+9,1),'연차 사용 기록'!$A$4:$A$1503,"&lt;"&amp;DATE(YEAR($B$2),MONTH($B$2)+10,1)))</f>
        <v/>
      </c>
      <c r="Y101" s="15">
        <f>IF(OR($A101="",$B$2=""),"",SUMIFS('연차 사용 기록'!$H$4:$H$1503,'연차 사용 기록'!$C$4:$C$1503,$A101,'연차 사용 기록'!$A$4:$A$1503,"&gt;="&amp;DATE(YEAR($B$2),MONTH($B$2)+10,1),'연차 사용 기록'!$A$4:$A$1503,"&lt;"&amp;DATE(YEAR($B$2),MONTH($B$2)+11,1)))</f>
        <v/>
      </c>
      <c r="Z101" s="15">
        <f>IF(OR($A101="",$B$2=""),"",SUMIFS('연차 사용 기록'!$H$4:$H$1503,'연차 사용 기록'!$C$4:$C$1503,$A101,'연차 사용 기록'!$A$4:$A$1503,"&gt;="&amp;DATE(YEAR($B$2),MONTH($B$2)+11,1),'연차 사용 기록'!$A$4:$A$1503,"&lt;"&amp;DATE(YEAR($B$2),MONTH($B$2)+12,1)))</f>
        <v/>
      </c>
    </row>
    <row r="102">
      <c r="A102" s="12" t="n"/>
      <c r="B102" s="12" t="n"/>
      <c r="C102" s="12" t="n"/>
      <c r="D102" s="7" t="n"/>
      <c r="E102" s="12" t="n"/>
      <c r="F102" s="12" t="n"/>
      <c r="G102" s="12">
        <f>IF(A102="","",SUMIFS('연차 사용 기록'!$H$4:$H$1503,'연차 사용 기록'!$C$4:$C$1503,A102,'연차 사용 기록'!$A$4:$A$1503,"&gt;="&amp;IF($B$2="",0,$B$2),'연차 사용 기록'!$A$4:$A$1503,"&lt;="&amp;IF($D$2="",2958465,$D$2)))</f>
        <v/>
      </c>
      <c r="H102" s="12">
        <f>IF(A102="","",(N(E102)+N(F102))-N(G102))</f>
        <v/>
      </c>
      <c r="I102" s="13">
        <f>IF(OR(A102="",(N(E102)+N(F102))=0),"",G102/(N(E102)+N(F102)))</f>
        <v/>
      </c>
      <c r="J102" s="7" t="n"/>
      <c r="K102" s="7" t="n"/>
      <c r="L102" s="12">
        <f>IF(OR(A102="",$D$2=""),"",IF(TODAY()&gt;$D$2,H102,""))</f>
        <v/>
      </c>
      <c r="M102" s="12" t="n"/>
      <c r="N102" s="14" t="n"/>
      <c r="O102" s="15">
        <f>IF(OR($A102="",$B$2=""),"",SUMIFS('연차 사용 기록'!$H$4:$H$1503,'연차 사용 기록'!$C$4:$C$1503,$A102,'연차 사용 기록'!$A$4:$A$1503,"&gt;="&amp;DATE(YEAR($B$2),MONTH($B$2)+0,1),'연차 사용 기록'!$A$4:$A$1503,"&lt;"&amp;DATE(YEAR($B$2),MONTH($B$2)+1,1)))</f>
        <v/>
      </c>
      <c r="P102" s="15">
        <f>IF(OR($A102="",$B$2=""),"",SUMIFS('연차 사용 기록'!$H$4:$H$1503,'연차 사용 기록'!$C$4:$C$1503,$A102,'연차 사용 기록'!$A$4:$A$1503,"&gt;="&amp;DATE(YEAR($B$2),MONTH($B$2)+1,1),'연차 사용 기록'!$A$4:$A$1503,"&lt;"&amp;DATE(YEAR($B$2),MONTH($B$2)+2,1)))</f>
        <v/>
      </c>
      <c r="Q102" s="15">
        <f>IF(OR($A102="",$B$2=""),"",SUMIFS('연차 사용 기록'!$H$4:$H$1503,'연차 사용 기록'!$C$4:$C$1503,$A102,'연차 사용 기록'!$A$4:$A$1503,"&gt;="&amp;DATE(YEAR($B$2),MONTH($B$2)+2,1),'연차 사용 기록'!$A$4:$A$1503,"&lt;"&amp;DATE(YEAR($B$2),MONTH($B$2)+3,1)))</f>
        <v/>
      </c>
      <c r="R102" s="15">
        <f>IF(OR($A102="",$B$2=""),"",SUMIFS('연차 사용 기록'!$H$4:$H$1503,'연차 사용 기록'!$C$4:$C$1503,$A102,'연차 사용 기록'!$A$4:$A$1503,"&gt;="&amp;DATE(YEAR($B$2),MONTH($B$2)+3,1),'연차 사용 기록'!$A$4:$A$1503,"&lt;"&amp;DATE(YEAR($B$2),MONTH($B$2)+4,1)))</f>
        <v/>
      </c>
      <c r="S102" s="15">
        <f>IF(OR($A102="",$B$2=""),"",SUMIFS('연차 사용 기록'!$H$4:$H$1503,'연차 사용 기록'!$C$4:$C$1503,$A102,'연차 사용 기록'!$A$4:$A$1503,"&gt;="&amp;DATE(YEAR($B$2),MONTH($B$2)+4,1),'연차 사용 기록'!$A$4:$A$1503,"&lt;"&amp;DATE(YEAR($B$2),MONTH($B$2)+5,1)))</f>
        <v/>
      </c>
      <c r="T102" s="15">
        <f>IF(OR($A102="",$B$2=""),"",SUMIFS('연차 사용 기록'!$H$4:$H$1503,'연차 사용 기록'!$C$4:$C$1503,$A102,'연차 사용 기록'!$A$4:$A$1503,"&gt;="&amp;DATE(YEAR($B$2),MONTH($B$2)+5,1),'연차 사용 기록'!$A$4:$A$1503,"&lt;"&amp;DATE(YEAR($B$2),MONTH($B$2)+6,1)))</f>
        <v/>
      </c>
      <c r="U102" s="15">
        <f>IF(OR($A102="",$B$2=""),"",SUMIFS('연차 사용 기록'!$H$4:$H$1503,'연차 사용 기록'!$C$4:$C$1503,$A102,'연차 사용 기록'!$A$4:$A$1503,"&gt;="&amp;DATE(YEAR($B$2),MONTH($B$2)+6,1),'연차 사용 기록'!$A$4:$A$1503,"&lt;"&amp;DATE(YEAR($B$2),MONTH($B$2)+7,1)))</f>
        <v/>
      </c>
      <c r="V102" s="15">
        <f>IF(OR($A102="",$B$2=""),"",SUMIFS('연차 사용 기록'!$H$4:$H$1503,'연차 사용 기록'!$C$4:$C$1503,$A102,'연차 사용 기록'!$A$4:$A$1503,"&gt;="&amp;DATE(YEAR($B$2),MONTH($B$2)+7,1),'연차 사용 기록'!$A$4:$A$1503,"&lt;"&amp;DATE(YEAR($B$2),MONTH($B$2)+8,1)))</f>
        <v/>
      </c>
      <c r="W102" s="15">
        <f>IF(OR($A102="",$B$2=""),"",SUMIFS('연차 사용 기록'!$H$4:$H$1503,'연차 사용 기록'!$C$4:$C$1503,$A102,'연차 사용 기록'!$A$4:$A$1503,"&gt;="&amp;DATE(YEAR($B$2),MONTH($B$2)+8,1),'연차 사용 기록'!$A$4:$A$1503,"&lt;"&amp;DATE(YEAR($B$2),MONTH($B$2)+9,1)))</f>
        <v/>
      </c>
      <c r="X102" s="15">
        <f>IF(OR($A102="",$B$2=""),"",SUMIFS('연차 사용 기록'!$H$4:$H$1503,'연차 사용 기록'!$C$4:$C$1503,$A102,'연차 사용 기록'!$A$4:$A$1503,"&gt;="&amp;DATE(YEAR($B$2),MONTH($B$2)+9,1),'연차 사용 기록'!$A$4:$A$1503,"&lt;"&amp;DATE(YEAR($B$2),MONTH($B$2)+10,1)))</f>
        <v/>
      </c>
      <c r="Y102" s="15">
        <f>IF(OR($A102="",$B$2=""),"",SUMIFS('연차 사용 기록'!$H$4:$H$1503,'연차 사용 기록'!$C$4:$C$1503,$A102,'연차 사용 기록'!$A$4:$A$1503,"&gt;="&amp;DATE(YEAR($B$2),MONTH($B$2)+10,1),'연차 사용 기록'!$A$4:$A$1503,"&lt;"&amp;DATE(YEAR($B$2),MONTH($B$2)+11,1)))</f>
        <v/>
      </c>
      <c r="Z102" s="15">
        <f>IF(OR($A102="",$B$2=""),"",SUMIFS('연차 사용 기록'!$H$4:$H$1503,'연차 사용 기록'!$C$4:$C$1503,$A102,'연차 사용 기록'!$A$4:$A$1503,"&gt;="&amp;DATE(YEAR($B$2),MONTH($B$2)+11,1),'연차 사용 기록'!$A$4:$A$1503,"&lt;"&amp;DATE(YEAR($B$2),MONTH($B$2)+12,1)))</f>
        <v/>
      </c>
    </row>
    <row r="103">
      <c r="A103" s="12" t="n"/>
      <c r="B103" s="12" t="n"/>
      <c r="C103" s="12" t="n"/>
      <c r="D103" s="7" t="n"/>
      <c r="E103" s="12" t="n"/>
      <c r="F103" s="12" t="n"/>
      <c r="G103" s="12">
        <f>IF(A103="","",SUMIFS('연차 사용 기록'!$H$4:$H$1503,'연차 사용 기록'!$C$4:$C$1503,A103,'연차 사용 기록'!$A$4:$A$1503,"&gt;="&amp;IF($B$2="",0,$B$2),'연차 사용 기록'!$A$4:$A$1503,"&lt;="&amp;IF($D$2="",2958465,$D$2)))</f>
        <v/>
      </c>
      <c r="H103" s="12">
        <f>IF(A103="","",(N(E103)+N(F103))-N(G103))</f>
        <v/>
      </c>
      <c r="I103" s="13">
        <f>IF(OR(A103="",(N(E103)+N(F103))=0),"",G103/(N(E103)+N(F103)))</f>
        <v/>
      </c>
      <c r="J103" s="7" t="n"/>
      <c r="K103" s="7" t="n"/>
      <c r="L103" s="12">
        <f>IF(OR(A103="",$D$2=""),"",IF(TODAY()&gt;$D$2,H103,""))</f>
        <v/>
      </c>
      <c r="M103" s="12" t="n"/>
      <c r="N103" s="14" t="n"/>
      <c r="O103" s="15">
        <f>IF(OR($A103="",$B$2=""),"",SUMIFS('연차 사용 기록'!$H$4:$H$1503,'연차 사용 기록'!$C$4:$C$1503,$A103,'연차 사용 기록'!$A$4:$A$1503,"&gt;="&amp;DATE(YEAR($B$2),MONTH($B$2)+0,1),'연차 사용 기록'!$A$4:$A$1503,"&lt;"&amp;DATE(YEAR($B$2),MONTH($B$2)+1,1)))</f>
        <v/>
      </c>
      <c r="P103" s="15">
        <f>IF(OR($A103="",$B$2=""),"",SUMIFS('연차 사용 기록'!$H$4:$H$1503,'연차 사용 기록'!$C$4:$C$1503,$A103,'연차 사용 기록'!$A$4:$A$1503,"&gt;="&amp;DATE(YEAR($B$2),MONTH($B$2)+1,1),'연차 사용 기록'!$A$4:$A$1503,"&lt;"&amp;DATE(YEAR($B$2),MONTH($B$2)+2,1)))</f>
        <v/>
      </c>
      <c r="Q103" s="15">
        <f>IF(OR($A103="",$B$2=""),"",SUMIFS('연차 사용 기록'!$H$4:$H$1503,'연차 사용 기록'!$C$4:$C$1503,$A103,'연차 사용 기록'!$A$4:$A$1503,"&gt;="&amp;DATE(YEAR($B$2),MONTH($B$2)+2,1),'연차 사용 기록'!$A$4:$A$1503,"&lt;"&amp;DATE(YEAR($B$2),MONTH($B$2)+3,1)))</f>
        <v/>
      </c>
      <c r="R103" s="15">
        <f>IF(OR($A103="",$B$2=""),"",SUMIFS('연차 사용 기록'!$H$4:$H$1503,'연차 사용 기록'!$C$4:$C$1503,$A103,'연차 사용 기록'!$A$4:$A$1503,"&gt;="&amp;DATE(YEAR($B$2),MONTH($B$2)+3,1),'연차 사용 기록'!$A$4:$A$1503,"&lt;"&amp;DATE(YEAR($B$2),MONTH($B$2)+4,1)))</f>
        <v/>
      </c>
      <c r="S103" s="15">
        <f>IF(OR($A103="",$B$2=""),"",SUMIFS('연차 사용 기록'!$H$4:$H$1503,'연차 사용 기록'!$C$4:$C$1503,$A103,'연차 사용 기록'!$A$4:$A$1503,"&gt;="&amp;DATE(YEAR($B$2),MONTH($B$2)+4,1),'연차 사용 기록'!$A$4:$A$1503,"&lt;"&amp;DATE(YEAR($B$2),MONTH($B$2)+5,1)))</f>
        <v/>
      </c>
      <c r="T103" s="15">
        <f>IF(OR($A103="",$B$2=""),"",SUMIFS('연차 사용 기록'!$H$4:$H$1503,'연차 사용 기록'!$C$4:$C$1503,$A103,'연차 사용 기록'!$A$4:$A$1503,"&gt;="&amp;DATE(YEAR($B$2),MONTH($B$2)+5,1),'연차 사용 기록'!$A$4:$A$1503,"&lt;"&amp;DATE(YEAR($B$2),MONTH($B$2)+6,1)))</f>
        <v/>
      </c>
      <c r="U103" s="15">
        <f>IF(OR($A103="",$B$2=""),"",SUMIFS('연차 사용 기록'!$H$4:$H$1503,'연차 사용 기록'!$C$4:$C$1503,$A103,'연차 사용 기록'!$A$4:$A$1503,"&gt;="&amp;DATE(YEAR($B$2),MONTH($B$2)+6,1),'연차 사용 기록'!$A$4:$A$1503,"&lt;"&amp;DATE(YEAR($B$2),MONTH($B$2)+7,1)))</f>
        <v/>
      </c>
      <c r="V103" s="15">
        <f>IF(OR($A103="",$B$2=""),"",SUMIFS('연차 사용 기록'!$H$4:$H$1503,'연차 사용 기록'!$C$4:$C$1503,$A103,'연차 사용 기록'!$A$4:$A$1503,"&gt;="&amp;DATE(YEAR($B$2),MONTH($B$2)+7,1),'연차 사용 기록'!$A$4:$A$1503,"&lt;"&amp;DATE(YEAR($B$2),MONTH($B$2)+8,1)))</f>
        <v/>
      </c>
      <c r="W103" s="15">
        <f>IF(OR($A103="",$B$2=""),"",SUMIFS('연차 사용 기록'!$H$4:$H$1503,'연차 사용 기록'!$C$4:$C$1503,$A103,'연차 사용 기록'!$A$4:$A$1503,"&gt;="&amp;DATE(YEAR($B$2),MONTH($B$2)+8,1),'연차 사용 기록'!$A$4:$A$1503,"&lt;"&amp;DATE(YEAR($B$2),MONTH($B$2)+9,1)))</f>
        <v/>
      </c>
      <c r="X103" s="15">
        <f>IF(OR($A103="",$B$2=""),"",SUMIFS('연차 사용 기록'!$H$4:$H$1503,'연차 사용 기록'!$C$4:$C$1503,$A103,'연차 사용 기록'!$A$4:$A$1503,"&gt;="&amp;DATE(YEAR($B$2),MONTH($B$2)+9,1),'연차 사용 기록'!$A$4:$A$1503,"&lt;"&amp;DATE(YEAR($B$2),MONTH($B$2)+10,1)))</f>
        <v/>
      </c>
      <c r="Y103" s="15">
        <f>IF(OR($A103="",$B$2=""),"",SUMIFS('연차 사용 기록'!$H$4:$H$1503,'연차 사용 기록'!$C$4:$C$1503,$A103,'연차 사용 기록'!$A$4:$A$1503,"&gt;="&amp;DATE(YEAR($B$2),MONTH($B$2)+10,1),'연차 사용 기록'!$A$4:$A$1503,"&lt;"&amp;DATE(YEAR($B$2),MONTH($B$2)+11,1)))</f>
        <v/>
      </c>
      <c r="Z103" s="15">
        <f>IF(OR($A103="",$B$2=""),"",SUMIFS('연차 사용 기록'!$H$4:$H$1503,'연차 사용 기록'!$C$4:$C$1503,$A103,'연차 사용 기록'!$A$4:$A$1503,"&gt;="&amp;DATE(YEAR($B$2),MONTH($B$2)+11,1),'연차 사용 기록'!$A$4:$A$1503,"&lt;"&amp;DATE(YEAR($B$2),MONTH($B$2)+12,1)))</f>
        <v/>
      </c>
    </row>
    <row r="104">
      <c r="A104" s="12" t="n"/>
      <c r="B104" s="12" t="n"/>
      <c r="C104" s="12" t="n"/>
      <c r="D104" s="7" t="n"/>
      <c r="E104" s="12" t="n"/>
      <c r="F104" s="12" t="n"/>
      <c r="G104" s="12">
        <f>IF(A104="","",SUMIFS('연차 사용 기록'!$H$4:$H$1503,'연차 사용 기록'!$C$4:$C$1503,A104,'연차 사용 기록'!$A$4:$A$1503,"&gt;="&amp;IF($B$2="",0,$B$2),'연차 사용 기록'!$A$4:$A$1503,"&lt;="&amp;IF($D$2="",2958465,$D$2)))</f>
        <v/>
      </c>
      <c r="H104" s="12">
        <f>IF(A104="","",(N(E104)+N(F104))-N(G104))</f>
        <v/>
      </c>
      <c r="I104" s="13">
        <f>IF(OR(A104="",(N(E104)+N(F104))=0),"",G104/(N(E104)+N(F104)))</f>
        <v/>
      </c>
      <c r="J104" s="7" t="n"/>
      <c r="K104" s="7" t="n"/>
      <c r="L104" s="12">
        <f>IF(OR(A104="",$D$2=""),"",IF(TODAY()&gt;$D$2,H104,""))</f>
        <v/>
      </c>
      <c r="M104" s="12" t="n"/>
      <c r="N104" s="14" t="n"/>
      <c r="O104" s="15">
        <f>IF(OR($A104="",$B$2=""),"",SUMIFS('연차 사용 기록'!$H$4:$H$1503,'연차 사용 기록'!$C$4:$C$1503,$A104,'연차 사용 기록'!$A$4:$A$1503,"&gt;="&amp;DATE(YEAR($B$2),MONTH($B$2)+0,1),'연차 사용 기록'!$A$4:$A$1503,"&lt;"&amp;DATE(YEAR($B$2),MONTH($B$2)+1,1)))</f>
        <v/>
      </c>
      <c r="P104" s="15">
        <f>IF(OR($A104="",$B$2=""),"",SUMIFS('연차 사용 기록'!$H$4:$H$1503,'연차 사용 기록'!$C$4:$C$1503,$A104,'연차 사용 기록'!$A$4:$A$1503,"&gt;="&amp;DATE(YEAR($B$2),MONTH($B$2)+1,1),'연차 사용 기록'!$A$4:$A$1503,"&lt;"&amp;DATE(YEAR($B$2),MONTH($B$2)+2,1)))</f>
        <v/>
      </c>
      <c r="Q104" s="15">
        <f>IF(OR($A104="",$B$2=""),"",SUMIFS('연차 사용 기록'!$H$4:$H$1503,'연차 사용 기록'!$C$4:$C$1503,$A104,'연차 사용 기록'!$A$4:$A$1503,"&gt;="&amp;DATE(YEAR($B$2),MONTH($B$2)+2,1),'연차 사용 기록'!$A$4:$A$1503,"&lt;"&amp;DATE(YEAR($B$2),MONTH($B$2)+3,1)))</f>
        <v/>
      </c>
      <c r="R104" s="15">
        <f>IF(OR($A104="",$B$2=""),"",SUMIFS('연차 사용 기록'!$H$4:$H$1503,'연차 사용 기록'!$C$4:$C$1503,$A104,'연차 사용 기록'!$A$4:$A$1503,"&gt;="&amp;DATE(YEAR($B$2),MONTH($B$2)+3,1),'연차 사용 기록'!$A$4:$A$1503,"&lt;"&amp;DATE(YEAR($B$2),MONTH($B$2)+4,1)))</f>
        <v/>
      </c>
      <c r="S104" s="15">
        <f>IF(OR($A104="",$B$2=""),"",SUMIFS('연차 사용 기록'!$H$4:$H$1503,'연차 사용 기록'!$C$4:$C$1503,$A104,'연차 사용 기록'!$A$4:$A$1503,"&gt;="&amp;DATE(YEAR($B$2),MONTH($B$2)+4,1),'연차 사용 기록'!$A$4:$A$1503,"&lt;"&amp;DATE(YEAR($B$2),MONTH($B$2)+5,1)))</f>
        <v/>
      </c>
      <c r="T104" s="15">
        <f>IF(OR($A104="",$B$2=""),"",SUMIFS('연차 사용 기록'!$H$4:$H$1503,'연차 사용 기록'!$C$4:$C$1503,$A104,'연차 사용 기록'!$A$4:$A$1503,"&gt;="&amp;DATE(YEAR($B$2),MONTH($B$2)+5,1),'연차 사용 기록'!$A$4:$A$1503,"&lt;"&amp;DATE(YEAR($B$2),MONTH($B$2)+6,1)))</f>
        <v/>
      </c>
      <c r="U104" s="15">
        <f>IF(OR($A104="",$B$2=""),"",SUMIFS('연차 사용 기록'!$H$4:$H$1503,'연차 사용 기록'!$C$4:$C$1503,$A104,'연차 사용 기록'!$A$4:$A$1503,"&gt;="&amp;DATE(YEAR($B$2),MONTH($B$2)+6,1),'연차 사용 기록'!$A$4:$A$1503,"&lt;"&amp;DATE(YEAR($B$2),MONTH($B$2)+7,1)))</f>
        <v/>
      </c>
      <c r="V104" s="15">
        <f>IF(OR($A104="",$B$2=""),"",SUMIFS('연차 사용 기록'!$H$4:$H$1503,'연차 사용 기록'!$C$4:$C$1503,$A104,'연차 사용 기록'!$A$4:$A$1503,"&gt;="&amp;DATE(YEAR($B$2),MONTH($B$2)+7,1),'연차 사용 기록'!$A$4:$A$1503,"&lt;"&amp;DATE(YEAR($B$2),MONTH($B$2)+8,1)))</f>
        <v/>
      </c>
      <c r="W104" s="15">
        <f>IF(OR($A104="",$B$2=""),"",SUMIFS('연차 사용 기록'!$H$4:$H$1503,'연차 사용 기록'!$C$4:$C$1503,$A104,'연차 사용 기록'!$A$4:$A$1503,"&gt;="&amp;DATE(YEAR($B$2),MONTH($B$2)+8,1),'연차 사용 기록'!$A$4:$A$1503,"&lt;"&amp;DATE(YEAR($B$2),MONTH($B$2)+9,1)))</f>
        <v/>
      </c>
      <c r="X104" s="15">
        <f>IF(OR($A104="",$B$2=""),"",SUMIFS('연차 사용 기록'!$H$4:$H$1503,'연차 사용 기록'!$C$4:$C$1503,$A104,'연차 사용 기록'!$A$4:$A$1503,"&gt;="&amp;DATE(YEAR($B$2),MONTH($B$2)+9,1),'연차 사용 기록'!$A$4:$A$1503,"&lt;"&amp;DATE(YEAR($B$2),MONTH($B$2)+10,1)))</f>
        <v/>
      </c>
      <c r="Y104" s="15">
        <f>IF(OR($A104="",$B$2=""),"",SUMIFS('연차 사용 기록'!$H$4:$H$1503,'연차 사용 기록'!$C$4:$C$1503,$A104,'연차 사용 기록'!$A$4:$A$1503,"&gt;="&amp;DATE(YEAR($B$2),MONTH($B$2)+10,1),'연차 사용 기록'!$A$4:$A$1503,"&lt;"&amp;DATE(YEAR($B$2),MONTH($B$2)+11,1)))</f>
        <v/>
      </c>
      <c r="Z104" s="15">
        <f>IF(OR($A104="",$B$2=""),"",SUMIFS('연차 사용 기록'!$H$4:$H$1503,'연차 사용 기록'!$C$4:$C$1503,$A104,'연차 사용 기록'!$A$4:$A$1503,"&gt;="&amp;DATE(YEAR($B$2),MONTH($B$2)+11,1),'연차 사용 기록'!$A$4:$A$1503,"&lt;"&amp;DATE(YEAR($B$2),MONTH($B$2)+12,1)))</f>
        <v/>
      </c>
    </row>
    <row r="105">
      <c r="A105" s="12" t="n"/>
      <c r="B105" s="12" t="n"/>
      <c r="C105" s="12" t="n"/>
      <c r="D105" s="7" t="n"/>
      <c r="E105" s="12" t="n"/>
      <c r="F105" s="12" t="n"/>
      <c r="G105" s="12">
        <f>IF(A105="","",SUMIFS('연차 사용 기록'!$H$4:$H$1503,'연차 사용 기록'!$C$4:$C$1503,A105,'연차 사용 기록'!$A$4:$A$1503,"&gt;="&amp;IF($B$2="",0,$B$2),'연차 사용 기록'!$A$4:$A$1503,"&lt;="&amp;IF($D$2="",2958465,$D$2)))</f>
        <v/>
      </c>
      <c r="H105" s="12">
        <f>IF(A105="","",(N(E105)+N(F105))-N(G105))</f>
        <v/>
      </c>
      <c r="I105" s="13">
        <f>IF(OR(A105="",(N(E105)+N(F105))=0),"",G105/(N(E105)+N(F105)))</f>
        <v/>
      </c>
      <c r="J105" s="7" t="n"/>
      <c r="K105" s="7" t="n"/>
      <c r="L105" s="12">
        <f>IF(OR(A105="",$D$2=""),"",IF(TODAY()&gt;$D$2,H105,""))</f>
        <v/>
      </c>
      <c r="M105" s="12" t="n"/>
      <c r="N105" s="14" t="n"/>
      <c r="O105" s="15">
        <f>IF(OR($A105="",$B$2=""),"",SUMIFS('연차 사용 기록'!$H$4:$H$1503,'연차 사용 기록'!$C$4:$C$1503,$A105,'연차 사용 기록'!$A$4:$A$1503,"&gt;="&amp;DATE(YEAR($B$2),MONTH($B$2)+0,1),'연차 사용 기록'!$A$4:$A$1503,"&lt;"&amp;DATE(YEAR($B$2),MONTH($B$2)+1,1)))</f>
        <v/>
      </c>
      <c r="P105" s="15">
        <f>IF(OR($A105="",$B$2=""),"",SUMIFS('연차 사용 기록'!$H$4:$H$1503,'연차 사용 기록'!$C$4:$C$1503,$A105,'연차 사용 기록'!$A$4:$A$1503,"&gt;="&amp;DATE(YEAR($B$2),MONTH($B$2)+1,1),'연차 사용 기록'!$A$4:$A$1503,"&lt;"&amp;DATE(YEAR($B$2),MONTH($B$2)+2,1)))</f>
        <v/>
      </c>
      <c r="Q105" s="15">
        <f>IF(OR($A105="",$B$2=""),"",SUMIFS('연차 사용 기록'!$H$4:$H$1503,'연차 사용 기록'!$C$4:$C$1503,$A105,'연차 사용 기록'!$A$4:$A$1503,"&gt;="&amp;DATE(YEAR($B$2),MONTH($B$2)+2,1),'연차 사용 기록'!$A$4:$A$1503,"&lt;"&amp;DATE(YEAR($B$2),MONTH($B$2)+3,1)))</f>
        <v/>
      </c>
      <c r="R105" s="15">
        <f>IF(OR($A105="",$B$2=""),"",SUMIFS('연차 사용 기록'!$H$4:$H$1503,'연차 사용 기록'!$C$4:$C$1503,$A105,'연차 사용 기록'!$A$4:$A$1503,"&gt;="&amp;DATE(YEAR($B$2),MONTH($B$2)+3,1),'연차 사용 기록'!$A$4:$A$1503,"&lt;"&amp;DATE(YEAR($B$2),MONTH($B$2)+4,1)))</f>
        <v/>
      </c>
      <c r="S105" s="15">
        <f>IF(OR($A105="",$B$2=""),"",SUMIFS('연차 사용 기록'!$H$4:$H$1503,'연차 사용 기록'!$C$4:$C$1503,$A105,'연차 사용 기록'!$A$4:$A$1503,"&gt;="&amp;DATE(YEAR($B$2),MONTH($B$2)+4,1),'연차 사용 기록'!$A$4:$A$1503,"&lt;"&amp;DATE(YEAR($B$2),MONTH($B$2)+5,1)))</f>
        <v/>
      </c>
      <c r="T105" s="15">
        <f>IF(OR($A105="",$B$2=""),"",SUMIFS('연차 사용 기록'!$H$4:$H$1503,'연차 사용 기록'!$C$4:$C$1503,$A105,'연차 사용 기록'!$A$4:$A$1503,"&gt;="&amp;DATE(YEAR($B$2),MONTH($B$2)+5,1),'연차 사용 기록'!$A$4:$A$1503,"&lt;"&amp;DATE(YEAR($B$2),MONTH($B$2)+6,1)))</f>
        <v/>
      </c>
      <c r="U105" s="15">
        <f>IF(OR($A105="",$B$2=""),"",SUMIFS('연차 사용 기록'!$H$4:$H$1503,'연차 사용 기록'!$C$4:$C$1503,$A105,'연차 사용 기록'!$A$4:$A$1503,"&gt;="&amp;DATE(YEAR($B$2),MONTH($B$2)+6,1),'연차 사용 기록'!$A$4:$A$1503,"&lt;"&amp;DATE(YEAR($B$2),MONTH($B$2)+7,1)))</f>
        <v/>
      </c>
      <c r="V105" s="15">
        <f>IF(OR($A105="",$B$2=""),"",SUMIFS('연차 사용 기록'!$H$4:$H$1503,'연차 사용 기록'!$C$4:$C$1503,$A105,'연차 사용 기록'!$A$4:$A$1503,"&gt;="&amp;DATE(YEAR($B$2),MONTH($B$2)+7,1),'연차 사용 기록'!$A$4:$A$1503,"&lt;"&amp;DATE(YEAR($B$2),MONTH($B$2)+8,1)))</f>
        <v/>
      </c>
      <c r="W105" s="15">
        <f>IF(OR($A105="",$B$2=""),"",SUMIFS('연차 사용 기록'!$H$4:$H$1503,'연차 사용 기록'!$C$4:$C$1503,$A105,'연차 사용 기록'!$A$4:$A$1503,"&gt;="&amp;DATE(YEAR($B$2),MONTH($B$2)+8,1),'연차 사용 기록'!$A$4:$A$1503,"&lt;"&amp;DATE(YEAR($B$2),MONTH($B$2)+9,1)))</f>
        <v/>
      </c>
      <c r="X105" s="15">
        <f>IF(OR($A105="",$B$2=""),"",SUMIFS('연차 사용 기록'!$H$4:$H$1503,'연차 사용 기록'!$C$4:$C$1503,$A105,'연차 사용 기록'!$A$4:$A$1503,"&gt;="&amp;DATE(YEAR($B$2),MONTH($B$2)+9,1),'연차 사용 기록'!$A$4:$A$1503,"&lt;"&amp;DATE(YEAR($B$2),MONTH($B$2)+10,1)))</f>
        <v/>
      </c>
      <c r="Y105" s="15">
        <f>IF(OR($A105="",$B$2=""),"",SUMIFS('연차 사용 기록'!$H$4:$H$1503,'연차 사용 기록'!$C$4:$C$1503,$A105,'연차 사용 기록'!$A$4:$A$1503,"&gt;="&amp;DATE(YEAR($B$2),MONTH($B$2)+10,1),'연차 사용 기록'!$A$4:$A$1503,"&lt;"&amp;DATE(YEAR($B$2),MONTH($B$2)+11,1)))</f>
        <v/>
      </c>
      <c r="Z105" s="15">
        <f>IF(OR($A105="",$B$2=""),"",SUMIFS('연차 사용 기록'!$H$4:$H$1503,'연차 사용 기록'!$C$4:$C$1503,$A105,'연차 사용 기록'!$A$4:$A$1503,"&gt;="&amp;DATE(YEAR($B$2),MONTH($B$2)+11,1),'연차 사용 기록'!$A$4:$A$1503,"&lt;"&amp;DATE(YEAR($B$2),MONTH($B$2)+12,1)))</f>
        <v/>
      </c>
    </row>
    <row r="106">
      <c r="A106" s="12" t="n"/>
      <c r="B106" s="12" t="n"/>
      <c r="C106" s="12" t="n"/>
      <c r="D106" s="7" t="n"/>
      <c r="E106" s="12" t="n"/>
      <c r="F106" s="12" t="n"/>
      <c r="G106" s="12">
        <f>IF(A106="","",SUMIFS('연차 사용 기록'!$H$4:$H$1503,'연차 사용 기록'!$C$4:$C$1503,A106,'연차 사용 기록'!$A$4:$A$1503,"&gt;="&amp;IF($B$2="",0,$B$2),'연차 사용 기록'!$A$4:$A$1503,"&lt;="&amp;IF($D$2="",2958465,$D$2)))</f>
        <v/>
      </c>
      <c r="H106" s="12">
        <f>IF(A106="","",(N(E106)+N(F106))-N(G106))</f>
        <v/>
      </c>
      <c r="I106" s="13">
        <f>IF(OR(A106="",(N(E106)+N(F106))=0),"",G106/(N(E106)+N(F106)))</f>
        <v/>
      </c>
      <c r="J106" s="7" t="n"/>
      <c r="K106" s="7" t="n"/>
      <c r="L106" s="12">
        <f>IF(OR(A106="",$D$2=""),"",IF(TODAY()&gt;$D$2,H106,""))</f>
        <v/>
      </c>
      <c r="M106" s="12" t="n"/>
      <c r="N106" s="14" t="n"/>
      <c r="O106" s="15">
        <f>IF(OR($A106="",$B$2=""),"",SUMIFS('연차 사용 기록'!$H$4:$H$1503,'연차 사용 기록'!$C$4:$C$1503,$A106,'연차 사용 기록'!$A$4:$A$1503,"&gt;="&amp;DATE(YEAR($B$2),MONTH($B$2)+0,1),'연차 사용 기록'!$A$4:$A$1503,"&lt;"&amp;DATE(YEAR($B$2),MONTH($B$2)+1,1)))</f>
        <v/>
      </c>
      <c r="P106" s="15">
        <f>IF(OR($A106="",$B$2=""),"",SUMIFS('연차 사용 기록'!$H$4:$H$1503,'연차 사용 기록'!$C$4:$C$1503,$A106,'연차 사용 기록'!$A$4:$A$1503,"&gt;="&amp;DATE(YEAR($B$2),MONTH($B$2)+1,1),'연차 사용 기록'!$A$4:$A$1503,"&lt;"&amp;DATE(YEAR($B$2),MONTH($B$2)+2,1)))</f>
        <v/>
      </c>
      <c r="Q106" s="15">
        <f>IF(OR($A106="",$B$2=""),"",SUMIFS('연차 사용 기록'!$H$4:$H$1503,'연차 사용 기록'!$C$4:$C$1503,$A106,'연차 사용 기록'!$A$4:$A$1503,"&gt;="&amp;DATE(YEAR($B$2),MONTH($B$2)+2,1),'연차 사용 기록'!$A$4:$A$1503,"&lt;"&amp;DATE(YEAR($B$2),MONTH($B$2)+3,1)))</f>
        <v/>
      </c>
      <c r="R106" s="15">
        <f>IF(OR($A106="",$B$2=""),"",SUMIFS('연차 사용 기록'!$H$4:$H$1503,'연차 사용 기록'!$C$4:$C$1503,$A106,'연차 사용 기록'!$A$4:$A$1503,"&gt;="&amp;DATE(YEAR($B$2),MONTH($B$2)+3,1),'연차 사용 기록'!$A$4:$A$1503,"&lt;"&amp;DATE(YEAR($B$2),MONTH($B$2)+4,1)))</f>
        <v/>
      </c>
      <c r="S106" s="15">
        <f>IF(OR($A106="",$B$2=""),"",SUMIFS('연차 사용 기록'!$H$4:$H$1503,'연차 사용 기록'!$C$4:$C$1503,$A106,'연차 사용 기록'!$A$4:$A$1503,"&gt;="&amp;DATE(YEAR($B$2),MONTH($B$2)+4,1),'연차 사용 기록'!$A$4:$A$1503,"&lt;"&amp;DATE(YEAR($B$2),MONTH($B$2)+5,1)))</f>
        <v/>
      </c>
      <c r="T106" s="15">
        <f>IF(OR($A106="",$B$2=""),"",SUMIFS('연차 사용 기록'!$H$4:$H$1503,'연차 사용 기록'!$C$4:$C$1503,$A106,'연차 사용 기록'!$A$4:$A$1503,"&gt;="&amp;DATE(YEAR($B$2),MONTH($B$2)+5,1),'연차 사용 기록'!$A$4:$A$1503,"&lt;"&amp;DATE(YEAR($B$2),MONTH($B$2)+6,1)))</f>
        <v/>
      </c>
      <c r="U106" s="15">
        <f>IF(OR($A106="",$B$2=""),"",SUMIFS('연차 사용 기록'!$H$4:$H$1503,'연차 사용 기록'!$C$4:$C$1503,$A106,'연차 사용 기록'!$A$4:$A$1503,"&gt;="&amp;DATE(YEAR($B$2),MONTH($B$2)+6,1),'연차 사용 기록'!$A$4:$A$1503,"&lt;"&amp;DATE(YEAR($B$2),MONTH($B$2)+7,1)))</f>
        <v/>
      </c>
      <c r="V106" s="15">
        <f>IF(OR($A106="",$B$2=""),"",SUMIFS('연차 사용 기록'!$H$4:$H$1503,'연차 사용 기록'!$C$4:$C$1503,$A106,'연차 사용 기록'!$A$4:$A$1503,"&gt;="&amp;DATE(YEAR($B$2),MONTH($B$2)+7,1),'연차 사용 기록'!$A$4:$A$1503,"&lt;"&amp;DATE(YEAR($B$2),MONTH($B$2)+8,1)))</f>
        <v/>
      </c>
      <c r="W106" s="15">
        <f>IF(OR($A106="",$B$2=""),"",SUMIFS('연차 사용 기록'!$H$4:$H$1503,'연차 사용 기록'!$C$4:$C$1503,$A106,'연차 사용 기록'!$A$4:$A$1503,"&gt;="&amp;DATE(YEAR($B$2),MONTH($B$2)+8,1),'연차 사용 기록'!$A$4:$A$1503,"&lt;"&amp;DATE(YEAR($B$2),MONTH($B$2)+9,1)))</f>
        <v/>
      </c>
      <c r="X106" s="15">
        <f>IF(OR($A106="",$B$2=""),"",SUMIFS('연차 사용 기록'!$H$4:$H$1503,'연차 사용 기록'!$C$4:$C$1503,$A106,'연차 사용 기록'!$A$4:$A$1503,"&gt;="&amp;DATE(YEAR($B$2),MONTH($B$2)+9,1),'연차 사용 기록'!$A$4:$A$1503,"&lt;"&amp;DATE(YEAR($B$2),MONTH($B$2)+10,1)))</f>
        <v/>
      </c>
      <c r="Y106" s="15">
        <f>IF(OR($A106="",$B$2=""),"",SUMIFS('연차 사용 기록'!$H$4:$H$1503,'연차 사용 기록'!$C$4:$C$1503,$A106,'연차 사용 기록'!$A$4:$A$1503,"&gt;="&amp;DATE(YEAR($B$2),MONTH($B$2)+10,1),'연차 사용 기록'!$A$4:$A$1503,"&lt;"&amp;DATE(YEAR($B$2),MONTH($B$2)+11,1)))</f>
        <v/>
      </c>
      <c r="Z106" s="15">
        <f>IF(OR($A106="",$B$2=""),"",SUMIFS('연차 사용 기록'!$H$4:$H$1503,'연차 사용 기록'!$C$4:$C$1503,$A106,'연차 사용 기록'!$A$4:$A$1503,"&gt;="&amp;DATE(YEAR($B$2),MONTH($B$2)+11,1),'연차 사용 기록'!$A$4:$A$1503,"&lt;"&amp;DATE(YEAR($B$2),MONTH($B$2)+12,1)))</f>
        <v/>
      </c>
    </row>
    <row r="107">
      <c r="A107" s="12" t="n"/>
      <c r="B107" s="12" t="n"/>
      <c r="C107" s="12" t="n"/>
      <c r="D107" s="7" t="n"/>
      <c r="E107" s="12" t="n"/>
      <c r="F107" s="12" t="n"/>
      <c r="G107" s="12">
        <f>IF(A107="","",SUMIFS('연차 사용 기록'!$H$4:$H$1503,'연차 사용 기록'!$C$4:$C$1503,A107,'연차 사용 기록'!$A$4:$A$1503,"&gt;="&amp;IF($B$2="",0,$B$2),'연차 사용 기록'!$A$4:$A$1503,"&lt;="&amp;IF($D$2="",2958465,$D$2)))</f>
        <v/>
      </c>
      <c r="H107" s="12">
        <f>IF(A107="","",(N(E107)+N(F107))-N(G107))</f>
        <v/>
      </c>
      <c r="I107" s="13">
        <f>IF(OR(A107="",(N(E107)+N(F107))=0),"",G107/(N(E107)+N(F107)))</f>
        <v/>
      </c>
      <c r="J107" s="7" t="n"/>
      <c r="K107" s="7" t="n"/>
      <c r="L107" s="12">
        <f>IF(OR(A107="",$D$2=""),"",IF(TODAY()&gt;$D$2,H107,""))</f>
        <v/>
      </c>
      <c r="M107" s="12" t="n"/>
      <c r="N107" s="14" t="n"/>
      <c r="O107" s="15">
        <f>IF(OR($A107="",$B$2=""),"",SUMIFS('연차 사용 기록'!$H$4:$H$1503,'연차 사용 기록'!$C$4:$C$1503,$A107,'연차 사용 기록'!$A$4:$A$1503,"&gt;="&amp;DATE(YEAR($B$2),MONTH($B$2)+0,1),'연차 사용 기록'!$A$4:$A$1503,"&lt;"&amp;DATE(YEAR($B$2),MONTH($B$2)+1,1)))</f>
        <v/>
      </c>
      <c r="P107" s="15">
        <f>IF(OR($A107="",$B$2=""),"",SUMIFS('연차 사용 기록'!$H$4:$H$1503,'연차 사용 기록'!$C$4:$C$1503,$A107,'연차 사용 기록'!$A$4:$A$1503,"&gt;="&amp;DATE(YEAR($B$2),MONTH($B$2)+1,1),'연차 사용 기록'!$A$4:$A$1503,"&lt;"&amp;DATE(YEAR($B$2),MONTH($B$2)+2,1)))</f>
        <v/>
      </c>
      <c r="Q107" s="15">
        <f>IF(OR($A107="",$B$2=""),"",SUMIFS('연차 사용 기록'!$H$4:$H$1503,'연차 사용 기록'!$C$4:$C$1503,$A107,'연차 사용 기록'!$A$4:$A$1503,"&gt;="&amp;DATE(YEAR($B$2),MONTH($B$2)+2,1),'연차 사용 기록'!$A$4:$A$1503,"&lt;"&amp;DATE(YEAR($B$2),MONTH($B$2)+3,1)))</f>
        <v/>
      </c>
      <c r="R107" s="15">
        <f>IF(OR($A107="",$B$2=""),"",SUMIFS('연차 사용 기록'!$H$4:$H$1503,'연차 사용 기록'!$C$4:$C$1503,$A107,'연차 사용 기록'!$A$4:$A$1503,"&gt;="&amp;DATE(YEAR($B$2),MONTH($B$2)+3,1),'연차 사용 기록'!$A$4:$A$1503,"&lt;"&amp;DATE(YEAR($B$2),MONTH($B$2)+4,1)))</f>
        <v/>
      </c>
      <c r="S107" s="15">
        <f>IF(OR($A107="",$B$2=""),"",SUMIFS('연차 사용 기록'!$H$4:$H$1503,'연차 사용 기록'!$C$4:$C$1503,$A107,'연차 사용 기록'!$A$4:$A$1503,"&gt;="&amp;DATE(YEAR($B$2),MONTH($B$2)+4,1),'연차 사용 기록'!$A$4:$A$1503,"&lt;"&amp;DATE(YEAR($B$2),MONTH($B$2)+5,1)))</f>
        <v/>
      </c>
      <c r="T107" s="15">
        <f>IF(OR($A107="",$B$2=""),"",SUMIFS('연차 사용 기록'!$H$4:$H$1503,'연차 사용 기록'!$C$4:$C$1503,$A107,'연차 사용 기록'!$A$4:$A$1503,"&gt;="&amp;DATE(YEAR($B$2),MONTH($B$2)+5,1),'연차 사용 기록'!$A$4:$A$1503,"&lt;"&amp;DATE(YEAR($B$2),MONTH($B$2)+6,1)))</f>
        <v/>
      </c>
      <c r="U107" s="15">
        <f>IF(OR($A107="",$B$2=""),"",SUMIFS('연차 사용 기록'!$H$4:$H$1503,'연차 사용 기록'!$C$4:$C$1503,$A107,'연차 사용 기록'!$A$4:$A$1503,"&gt;="&amp;DATE(YEAR($B$2),MONTH($B$2)+6,1),'연차 사용 기록'!$A$4:$A$1503,"&lt;"&amp;DATE(YEAR($B$2),MONTH($B$2)+7,1)))</f>
        <v/>
      </c>
      <c r="V107" s="15">
        <f>IF(OR($A107="",$B$2=""),"",SUMIFS('연차 사용 기록'!$H$4:$H$1503,'연차 사용 기록'!$C$4:$C$1503,$A107,'연차 사용 기록'!$A$4:$A$1503,"&gt;="&amp;DATE(YEAR($B$2),MONTH($B$2)+7,1),'연차 사용 기록'!$A$4:$A$1503,"&lt;"&amp;DATE(YEAR($B$2),MONTH($B$2)+8,1)))</f>
        <v/>
      </c>
      <c r="W107" s="15">
        <f>IF(OR($A107="",$B$2=""),"",SUMIFS('연차 사용 기록'!$H$4:$H$1503,'연차 사용 기록'!$C$4:$C$1503,$A107,'연차 사용 기록'!$A$4:$A$1503,"&gt;="&amp;DATE(YEAR($B$2),MONTH($B$2)+8,1),'연차 사용 기록'!$A$4:$A$1503,"&lt;"&amp;DATE(YEAR($B$2),MONTH($B$2)+9,1)))</f>
        <v/>
      </c>
      <c r="X107" s="15">
        <f>IF(OR($A107="",$B$2=""),"",SUMIFS('연차 사용 기록'!$H$4:$H$1503,'연차 사용 기록'!$C$4:$C$1503,$A107,'연차 사용 기록'!$A$4:$A$1503,"&gt;="&amp;DATE(YEAR($B$2),MONTH($B$2)+9,1),'연차 사용 기록'!$A$4:$A$1503,"&lt;"&amp;DATE(YEAR($B$2),MONTH($B$2)+10,1)))</f>
        <v/>
      </c>
      <c r="Y107" s="15">
        <f>IF(OR($A107="",$B$2=""),"",SUMIFS('연차 사용 기록'!$H$4:$H$1503,'연차 사용 기록'!$C$4:$C$1503,$A107,'연차 사용 기록'!$A$4:$A$1503,"&gt;="&amp;DATE(YEAR($B$2),MONTH($B$2)+10,1),'연차 사용 기록'!$A$4:$A$1503,"&lt;"&amp;DATE(YEAR($B$2),MONTH($B$2)+11,1)))</f>
        <v/>
      </c>
      <c r="Z107" s="15">
        <f>IF(OR($A107="",$B$2=""),"",SUMIFS('연차 사용 기록'!$H$4:$H$1503,'연차 사용 기록'!$C$4:$C$1503,$A107,'연차 사용 기록'!$A$4:$A$1503,"&gt;="&amp;DATE(YEAR($B$2),MONTH($B$2)+11,1),'연차 사용 기록'!$A$4:$A$1503,"&lt;"&amp;DATE(YEAR($B$2),MONTH($B$2)+12,1)))</f>
        <v/>
      </c>
    </row>
    <row r="108">
      <c r="A108" s="12" t="n"/>
      <c r="B108" s="12" t="n"/>
      <c r="C108" s="12" t="n"/>
      <c r="D108" s="7" t="n"/>
      <c r="E108" s="12" t="n"/>
      <c r="F108" s="12" t="n"/>
      <c r="G108" s="12">
        <f>IF(A108="","",SUMIFS('연차 사용 기록'!$H$4:$H$1503,'연차 사용 기록'!$C$4:$C$1503,A108,'연차 사용 기록'!$A$4:$A$1503,"&gt;="&amp;IF($B$2="",0,$B$2),'연차 사용 기록'!$A$4:$A$1503,"&lt;="&amp;IF($D$2="",2958465,$D$2)))</f>
        <v/>
      </c>
      <c r="H108" s="12">
        <f>IF(A108="","",(N(E108)+N(F108))-N(G108))</f>
        <v/>
      </c>
      <c r="I108" s="13">
        <f>IF(OR(A108="",(N(E108)+N(F108))=0),"",G108/(N(E108)+N(F108)))</f>
        <v/>
      </c>
      <c r="J108" s="7" t="n"/>
      <c r="K108" s="7" t="n"/>
      <c r="L108" s="12">
        <f>IF(OR(A108="",$D$2=""),"",IF(TODAY()&gt;$D$2,H108,""))</f>
        <v/>
      </c>
      <c r="M108" s="12" t="n"/>
      <c r="N108" s="14" t="n"/>
      <c r="O108" s="15">
        <f>IF(OR($A108="",$B$2=""),"",SUMIFS('연차 사용 기록'!$H$4:$H$1503,'연차 사용 기록'!$C$4:$C$1503,$A108,'연차 사용 기록'!$A$4:$A$1503,"&gt;="&amp;DATE(YEAR($B$2),MONTH($B$2)+0,1),'연차 사용 기록'!$A$4:$A$1503,"&lt;"&amp;DATE(YEAR($B$2),MONTH($B$2)+1,1)))</f>
        <v/>
      </c>
      <c r="P108" s="15">
        <f>IF(OR($A108="",$B$2=""),"",SUMIFS('연차 사용 기록'!$H$4:$H$1503,'연차 사용 기록'!$C$4:$C$1503,$A108,'연차 사용 기록'!$A$4:$A$1503,"&gt;="&amp;DATE(YEAR($B$2),MONTH($B$2)+1,1),'연차 사용 기록'!$A$4:$A$1503,"&lt;"&amp;DATE(YEAR($B$2),MONTH($B$2)+2,1)))</f>
        <v/>
      </c>
      <c r="Q108" s="15">
        <f>IF(OR($A108="",$B$2=""),"",SUMIFS('연차 사용 기록'!$H$4:$H$1503,'연차 사용 기록'!$C$4:$C$1503,$A108,'연차 사용 기록'!$A$4:$A$1503,"&gt;="&amp;DATE(YEAR($B$2),MONTH($B$2)+2,1),'연차 사용 기록'!$A$4:$A$1503,"&lt;"&amp;DATE(YEAR($B$2),MONTH($B$2)+3,1)))</f>
        <v/>
      </c>
      <c r="R108" s="15">
        <f>IF(OR($A108="",$B$2=""),"",SUMIFS('연차 사용 기록'!$H$4:$H$1503,'연차 사용 기록'!$C$4:$C$1503,$A108,'연차 사용 기록'!$A$4:$A$1503,"&gt;="&amp;DATE(YEAR($B$2),MONTH($B$2)+3,1),'연차 사용 기록'!$A$4:$A$1503,"&lt;"&amp;DATE(YEAR($B$2),MONTH($B$2)+4,1)))</f>
        <v/>
      </c>
      <c r="S108" s="15">
        <f>IF(OR($A108="",$B$2=""),"",SUMIFS('연차 사용 기록'!$H$4:$H$1503,'연차 사용 기록'!$C$4:$C$1503,$A108,'연차 사용 기록'!$A$4:$A$1503,"&gt;="&amp;DATE(YEAR($B$2),MONTH($B$2)+4,1),'연차 사용 기록'!$A$4:$A$1503,"&lt;"&amp;DATE(YEAR($B$2),MONTH($B$2)+5,1)))</f>
        <v/>
      </c>
      <c r="T108" s="15">
        <f>IF(OR($A108="",$B$2=""),"",SUMIFS('연차 사용 기록'!$H$4:$H$1503,'연차 사용 기록'!$C$4:$C$1503,$A108,'연차 사용 기록'!$A$4:$A$1503,"&gt;="&amp;DATE(YEAR($B$2),MONTH($B$2)+5,1),'연차 사용 기록'!$A$4:$A$1503,"&lt;"&amp;DATE(YEAR($B$2),MONTH($B$2)+6,1)))</f>
        <v/>
      </c>
      <c r="U108" s="15">
        <f>IF(OR($A108="",$B$2=""),"",SUMIFS('연차 사용 기록'!$H$4:$H$1503,'연차 사용 기록'!$C$4:$C$1503,$A108,'연차 사용 기록'!$A$4:$A$1503,"&gt;="&amp;DATE(YEAR($B$2),MONTH($B$2)+6,1),'연차 사용 기록'!$A$4:$A$1503,"&lt;"&amp;DATE(YEAR($B$2),MONTH($B$2)+7,1)))</f>
        <v/>
      </c>
      <c r="V108" s="15">
        <f>IF(OR($A108="",$B$2=""),"",SUMIFS('연차 사용 기록'!$H$4:$H$1503,'연차 사용 기록'!$C$4:$C$1503,$A108,'연차 사용 기록'!$A$4:$A$1503,"&gt;="&amp;DATE(YEAR($B$2),MONTH($B$2)+7,1),'연차 사용 기록'!$A$4:$A$1503,"&lt;"&amp;DATE(YEAR($B$2),MONTH($B$2)+8,1)))</f>
        <v/>
      </c>
      <c r="W108" s="15">
        <f>IF(OR($A108="",$B$2=""),"",SUMIFS('연차 사용 기록'!$H$4:$H$1503,'연차 사용 기록'!$C$4:$C$1503,$A108,'연차 사용 기록'!$A$4:$A$1503,"&gt;="&amp;DATE(YEAR($B$2),MONTH($B$2)+8,1),'연차 사용 기록'!$A$4:$A$1503,"&lt;"&amp;DATE(YEAR($B$2),MONTH($B$2)+9,1)))</f>
        <v/>
      </c>
      <c r="X108" s="15">
        <f>IF(OR($A108="",$B$2=""),"",SUMIFS('연차 사용 기록'!$H$4:$H$1503,'연차 사용 기록'!$C$4:$C$1503,$A108,'연차 사용 기록'!$A$4:$A$1503,"&gt;="&amp;DATE(YEAR($B$2),MONTH($B$2)+9,1),'연차 사용 기록'!$A$4:$A$1503,"&lt;"&amp;DATE(YEAR($B$2),MONTH($B$2)+10,1)))</f>
        <v/>
      </c>
      <c r="Y108" s="15">
        <f>IF(OR($A108="",$B$2=""),"",SUMIFS('연차 사용 기록'!$H$4:$H$1503,'연차 사용 기록'!$C$4:$C$1503,$A108,'연차 사용 기록'!$A$4:$A$1503,"&gt;="&amp;DATE(YEAR($B$2),MONTH($B$2)+10,1),'연차 사용 기록'!$A$4:$A$1503,"&lt;"&amp;DATE(YEAR($B$2),MONTH($B$2)+11,1)))</f>
        <v/>
      </c>
      <c r="Z108" s="15">
        <f>IF(OR($A108="",$B$2=""),"",SUMIFS('연차 사용 기록'!$H$4:$H$1503,'연차 사용 기록'!$C$4:$C$1503,$A108,'연차 사용 기록'!$A$4:$A$1503,"&gt;="&amp;DATE(YEAR($B$2),MONTH($B$2)+11,1),'연차 사용 기록'!$A$4:$A$1503,"&lt;"&amp;DATE(YEAR($B$2),MONTH($B$2)+12,1)))</f>
        <v/>
      </c>
    </row>
    <row r="109">
      <c r="A109" s="12" t="n"/>
      <c r="B109" s="12" t="n"/>
      <c r="C109" s="12" t="n"/>
      <c r="D109" s="7" t="n"/>
      <c r="E109" s="12" t="n"/>
      <c r="F109" s="12" t="n"/>
      <c r="G109" s="12">
        <f>IF(A109="","",SUMIFS('연차 사용 기록'!$H$4:$H$1503,'연차 사용 기록'!$C$4:$C$1503,A109,'연차 사용 기록'!$A$4:$A$1503,"&gt;="&amp;IF($B$2="",0,$B$2),'연차 사용 기록'!$A$4:$A$1503,"&lt;="&amp;IF($D$2="",2958465,$D$2)))</f>
        <v/>
      </c>
      <c r="H109" s="12">
        <f>IF(A109="","",(N(E109)+N(F109))-N(G109))</f>
        <v/>
      </c>
      <c r="I109" s="13">
        <f>IF(OR(A109="",(N(E109)+N(F109))=0),"",G109/(N(E109)+N(F109)))</f>
        <v/>
      </c>
      <c r="J109" s="7" t="n"/>
      <c r="K109" s="7" t="n"/>
      <c r="L109" s="12">
        <f>IF(OR(A109="",$D$2=""),"",IF(TODAY()&gt;$D$2,H109,""))</f>
        <v/>
      </c>
      <c r="M109" s="12" t="n"/>
      <c r="N109" s="14" t="n"/>
      <c r="O109" s="15">
        <f>IF(OR($A109="",$B$2=""),"",SUMIFS('연차 사용 기록'!$H$4:$H$1503,'연차 사용 기록'!$C$4:$C$1503,$A109,'연차 사용 기록'!$A$4:$A$1503,"&gt;="&amp;DATE(YEAR($B$2),MONTH($B$2)+0,1),'연차 사용 기록'!$A$4:$A$1503,"&lt;"&amp;DATE(YEAR($B$2),MONTH($B$2)+1,1)))</f>
        <v/>
      </c>
      <c r="P109" s="15">
        <f>IF(OR($A109="",$B$2=""),"",SUMIFS('연차 사용 기록'!$H$4:$H$1503,'연차 사용 기록'!$C$4:$C$1503,$A109,'연차 사용 기록'!$A$4:$A$1503,"&gt;="&amp;DATE(YEAR($B$2),MONTH($B$2)+1,1),'연차 사용 기록'!$A$4:$A$1503,"&lt;"&amp;DATE(YEAR($B$2),MONTH($B$2)+2,1)))</f>
        <v/>
      </c>
      <c r="Q109" s="15">
        <f>IF(OR($A109="",$B$2=""),"",SUMIFS('연차 사용 기록'!$H$4:$H$1503,'연차 사용 기록'!$C$4:$C$1503,$A109,'연차 사용 기록'!$A$4:$A$1503,"&gt;="&amp;DATE(YEAR($B$2),MONTH($B$2)+2,1),'연차 사용 기록'!$A$4:$A$1503,"&lt;"&amp;DATE(YEAR($B$2),MONTH($B$2)+3,1)))</f>
        <v/>
      </c>
      <c r="R109" s="15">
        <f>IF(OR($A109="",$B$2=""),"",SUMIFS('연차 사용 기록'!$H$4:$H$1503,'연차 사용 기록'!$C$4:$C$1503,$A109,'연차 사용 기록'!$A$4:$A$1503,"&gt;="&amp;DATE(YEAR($B$2),MONTH($B$2)+3,1),'연차 사용 기록'!$A$4:$A$1503,"&lt;"&amp;DATE(YEAR($B$2),MONTH($B$2)+4,1)))</f>
        <v/>
      </c>
      <c r="S109" s="15">
        <f>IF(OR($A109="",$B$2=""),"",SUMIFS('연차 사용 기록'!$H$4:$H$1503,'연차 사용 기록'!$C$4:$C$1503,$A109,'연차 사용 기록'!$A$4:$A$1503,"&gt;="&amp;DATE(YEAR($B$2),MONTH($B$2)+4,1),'연차 사용 기록'!$A$4:$A$1503,"&lt;"&amp;DATE(YEAR($B$2),MONTH($B$2)+5,1)))</f>
        <v/>
      </c>
      <c r="T109" s="15">
        <f>IF(OR($A109="",$B$2=""),"",SUMIFS('연차 사용 기록'!$H$4:$H$1503,'연차 사용 기록'!$C$4:$C$1503,$A109,'연차 사용 기록'!$A$4:$A$1503,"&gt;="&amp;DATE(YEAR($B$2),MONTH($B$2)+5,1),'연차 사용 기록'!$A$4:$A$1503,"&lt;"&amp;DATE(YEAR($B$2),MONTH($B$2)+6,1)))</f>
        <v/>
      </c>
      <c r="U109" s="15">
        <f>IF(OR($A109="",$B$2=""),"",SUMIFS('연차 사용 기록'!$H$4:$H$1503,'연차 사용 기록'!$C$4:$C$1503,$A109,'연차 사용 기록'!$A$4:$A$1503,"&gt;="&amp;DATE(YEAR($B$2),MONTH($B$2)+6,1),'연차 사용 기록'!$A$4:$A$1503,"&lt;"&amp;DATE(YEAR($B$2),MONTH($B$2)+7,1)))</f>
        <v/>
      </c>
      <c r="V109" s="15">
        <f>IF(OR($A109="",$B$2=""),"",SUMIFS('연차 사용 기록'!$H$4:$H$1503,'연차 사용 기록'!$C$4:$C$1503,$A109,'연차 사용 기록'!$A$4:$A$1503,"&gt;="&amp;DATE(YEAR($B$2),MONTH($B$2)+7,1),'연차 사용 기록'!$A$4:$A$1503,"&lt;"&amp;DATE(YEAR($B$2),MONTH($B$2)+8,1)))</f>
        <v/>
      </c>
      <c r="W109" s="15">
        <f>IF(OR($A109="",$B$2=""),"",SUMIFS('연차 사용 기록'!$H$4:$H$1503,'연차 사용 기록'!$C$4:$C$1503,$A109,'연차 사용 기록'!$A$4:$A$1503,"&gt;="&amp;DATE(YEAR($B$2),MONTH($B$2)+8,1),'연차 사용 기록'!$A$4:$A$1503,"&lt;"&amp;DATE(YEAR($B$2),MONTH($B$2)+9,1)))</f>
        <v/>
      </c>
      <c r="X109" s="15">
        <f>IF(OR($A109="",$B$2=""),"",SUMIFS('연차 사용 기록'!$H$4:$H$1503,'연차 사용 기록'!$C$4:$C$1503,$A109,'연차 사용 기록'!$A$4:$A$1503,"&gt;="&amp;DATE(YEAR($B$2),MONTH($B$2)+9,1),'연차 사용 기록'!$A$4:$A$1503,"&lt;"&amp;DATE(YEAR($B$2),MONTH($B$2)+10,1)))</f>
        <v/>
      </c>
      <c r="Y109" s="15">
        <f>IF(OR($A109="",$B$2=""),"",SUMIFS('연차 사용 기록'!$H$4:$H$1503,'연차 사용 기록'!$C$4:$C$1503,$A109,'연차 사용 기록'!$A$4:$A$1503,"&gt;="&amp;DATE(YEAR($B$2),MONTH($B$2)+10,1),'연차 사용 기록'!$A$4:$A$1503,"&lt;"&amp;DATE(YEAR($B$2),MONTH($B$2)+11,1)))</f>
        <v/>
      </c>
      <c r="Z109" s="15">
        <f>IF(OR($A109="",$B$2=""),"",SUMIFS('연차 사용 기록'!$H$4:$H$1503,'연차 사용 기록'!$C$4:$C$1503,$A109,'연차 사용 기록'!$A$4:$A$1503,"&gt;="&amp;DATE(YEAR($B$2),MONTH($B$2)+11,1),'연차 사용 기록'!$A$4:$A$1503,"&lt;"&amp;DATE(YEAR($B$2),MONTH($B$2)+12,1)))</f>
        <v/>
      </c>
    </row>
    <row r="110">
      <c r="A110" s="12" t="n"/>
      <c r="B110" s="12" t="n"/>
      <c r="C110" s="12" t="n"/>
      <c r="D110" s="7" t="n"/>
      <c r="E110" s="12" t="n"/>
      <c r="F110" s="12" t="n"/>
      <c r="G110" s="12">
        <f>IF(A110="","",SUMIFS('연차 사용 기록'!$H$4:$H$1503,'연차 사용 기록'!$C$4:$C$1503,A110,'연차 사용 기록'!$A$4:$A$1503,"&gt;="&amp;IF($B$2="",0,$B$2),'연차 사용 기록'!$A$4:$A$1503,"&lt;="&amp;IF($D$2="",2958465,$D$2)))</f>
        <v/>
      </c>
      <c r="H110" s="12">
        <f>IF(A110="","",(N(E110)+N(F110))-N(G110))</f>
        <v/>
      </c>
      <c r="I110" s="13">
        <f>IF(OR(A110="",(N(E110)+N(F110))=0),"",G110/(N(E110)+N(F110)))</f>
        <v/>
      </c>
      <c r="J110" s="7" t="n"/>
      <c r="K110" s="7" t="n"/>
      <c r="L110" s="12">
        <f>IF(OR(A110="",$D$2=""),"",IF(TODAY()&gt;$D$2,H110,""))</f>
        <v/>
      </c>
      <c r="M110" s="12" t="n"/>
      <c r="N110" s="14" t="n"/>
      <c r="O110" s="15">
        <f>IF(OR($A110="",$B$2=""),"",SUMIFS('연차 사용 기록'!$H$4:$H$1503,'연차 사용 기록'!$C$4:$C$1503,$A110,'연차 사용 기록'!$A$4:$A$1503,"&gt;="&amp;DATE(YEAR($B$2),MONTH($B$2)+0,1),'연차 사용 기록'!$A$4:$A$1503,"&lt;"&amp;DATE(YEAR($B$2),MONTH($B$2)+1,1)))</f>
        <v/>
      </c>
      <c r="P110" s="15">
        <f>IF(OR($A110="",$B$2=""),"",SUMIFS('연차 사용 기록'!$H$4:$H$1503,'연차 사용 기록'!$C$4:$C$1503,$A110,'연차 사용 기록'!$A$4:$A$1503,"&gt;="&amp;DATE(YEAR($B$2),MONTH($B$2)+1,1),'연차 사용 기록'!$A$4:$A$1503,"&lt;"&amp;DATE(YEAR($B$2),MONTH($B$2)+2,1)))</f>
        <v/>
      </c>
      <c r="Q110" s="15">
        <f>IF(OR($A110="",$B$2=""),"",SUMIFS('연차 사용 기록'!$H$4:$H$1503,'연차 사용 기록'!$C$4:$C$1503,$A110,'연차 사용 기록'!$A$4:$A$1503,"&gt;="&amp;DATE(YEAR($B$2),MONTH($B$2)+2,1),'연차 사용 기록'!$A$4:$A$1503,"&lt;"&amp;DATE(YEAR($B$2),MONTH($B$2)+3,1)))</f>
        <v/>
      </c>
      <c r="R110" s="15">
        <f>IF(OR($A110="",$B$2=""),"",SUMIFS('연차 사용 기록'!$H$4:$H$1503,'연차 사용 기록'!$C$4:$C$1503,$A110,'연차 사용 기록'!$A$4:$A$1503,"&gt;="&amp;DATE(YEAR($B$2),MONTH($B$2)+3,1),'연차 사용 기록'!$A$4:$A$1503,"&lt;"&amp;DATE(YEAR($B$2),MONTH($B$2)+4,1)))</f>
        <v/>
      </c>
      <c r="S110" s="15">
        <f>IF(OR($A110="",$B$2=""),"",SUMIFS('연차 사용 기록'!$H$4:$H$1503,'연차 사용 기록'!$C$4:$C$1503,$A110,'연차 사용 기록'!$A$4:$A$1503,"&gt;="&amp;DATE(YEAR($B$2),MONTH($B$2)+4,1),'연차 사용 기록'!$A$4:$A$1503,"&lt;"&amp;DATE(YEAR($B$2),MONTH($B$2)+5,1)))</f>
        <v/>
      </c>
      <c r="T110" s="15">
        <f>IF(OR($A110="",$B$2=""),"",SUMIFS('연차 사용 기록'!$H$4:$H$1503,'연차 사용 기록'!$C$4:$C$1503,$A110,'연차 사용 기록'!$A$4:$A$1503,"&gt;="&amp;DATE(YEAR($B$2),MONTH($B$2)+5,1),'연차 사용 기록'!$A$4:$A$1503,"&lt;"&amp;DATE(YEAR($B$2),MONTH($B$2)+6,1)))</f>
        <v/>
      </c>
      <c r="U110" s="15">
        <f>IF(OR($A110="",$B$2=""),"",SUMIFS('연차 사용 기록'!$H$4:$H$1503,'연차 사용 기록'!$C$4:$C$1503,$A110,'연차 사용 기록'!$A$4:$A$1503,"&gt;="&amp;DATE(YEAR($B$2),MONTH($B$2)+6,1),'연차 사용 기록'!$A$4:$A$1503,"&lt;"&amp;DATE(YEAR($B$2),MONTH($B$2)+7,1)))</f>
        <v/>
      </c>
      <c r="V110" s="15">
        <f>IF(OR($A110="",$B$2=""),"",SUMIFS('연차 사용 기록'!$H$4:$H$1503,'연차 사용 기록'!$C$4:$C$1503,$A110,'연차 사용 기록'!$A$4:$A$1503,"&gt;="&amp;DATE(YEAR($B$2),MONTH($B$2)+7,1),'연차 사용 기록'!$A$4:$A$1503,"&lt;"&amp;DATE(YEAR($B$2),MONTH($B$2)+8,1)))</f>
        <v/>
      </c>
      <c r="W110" s="15">
        <f>IF(OR($A110="",$B$2=""),"",SUMIFS('연차 사용 기록'!$H$4:$H$1503,'연차 사용 기록'!$C$4:$C$1503,$A110,'연차 사용 기록'!$A$4:$A$1503,"&gt;="&amp;DATE(YEAR($B$2),MONTH($B$2)+8,1),'연차 사용 기록'!$A$4:$A$1503,"&lt;"&amp;DATE(YEAR($B$2),MONTH($B$2)+9,1)))</f>
        <v/>
      </c>
      <c r="X110" s="15">
        <f>IF(OR($A110="",$B$2=""),"",SUMIFS('연차 사용 기록'!$H$4:$H$1503,'연차 사용 기록'!$C$4:$C$1503,$A110,'연차 사용 기록'!$A$4:$A$1503,"&gt;="&amp;DATE(YEAR($B$2),MONTH($B$2)+9,1),'연차 사용 기록'!$A$4:$A$1503,"&lt;"&amp;DATE(YEAR($B$2),MONTH($B$2)+10,1)))</f>
        <v/>
      </c>
      <c r="Y110" s="15">
        <f>IF(OR($A110="",$B$2=""),"",SUMIFS('연차 사용 기록'!$H$4:$H$1503,'연차 사용 기록'!$C$4:$C$1503,$A110,'연차 사용 기록'!$A$4:$A$1503,"&gt;="&amp;DATE(YEAR($B$2),MONTH($B$2)+10,1),'연차 사용 기록'!$A$4:$A$1503,"&lt;"&amp;DATE(YEAR($B$2),MONTH($B$2)+11,1)))</f>
        <v/>
      </c>
      <c r="Z110" s="15">
        <f>IF(OR($A110="",$B$2=""),"",SUMIFS('연차 사용 기록'!$H$4:$H$1503,'연차 사용 기록'!$C$4:$C$1503,$A110,'연차 사용 기록'!$A$4:$A$1503,"&gt;="&amp;DATE(YEAR($B$2),MONTH($B$2)+11,1),'연차 사용 기록'!$A$4:$A$1503,"&lt;"&amp;DATE(YEAR($B$2),MONTH($B$2)+12,1)))</f>
        <v/>
      </c>
    </row>
    <row r="111">
      <c r="A111" s="12" t="n"/>
      <c r="B111" s="12" t="n"/>
      <c r="C111" s="12" t="n"/>
      <c r="D111" s="7" t="n"/>
      <c r="E111" s="12" t="n"/>
      <c r="F111" s="12" t="n"/>
      <c r="G111" s="12">
        <f>IF(A111="","",SUMIFS('연차 사용 기록'!$H$4:$H$1503,'연차 사용 기록'!$C$4:$C$1503,A111,'연차 사용 기록'!$A$4:$A$1503,"&gt;="&amp;IF($B$2="",0,$B$2),'연차 사용 기록'!$A$4:$A$1503,"&lt;="&amp;IF($D$2="",2958465,$D$2)))</f>
        <v/>
      </c>
      <c r="H111" s="12">
        <f>IF(A111="","",(N(E111)+N(F111))-N(G111))</f>
        <v/>
      </c>
      <c r="I111" s="13">
        <f>IF(OR(A111="",(N(E111)+N(F111))=0),"",G111/(N(E111)+N(F111)))</f>
        <v/>
      </c>
      <c r="J111" s="7" t="n"/>
      <c r="K111" s="7" t="n"/>
      <c r="L111" s="12">
        <f>IF(OR(A111="",$D$2=""),"",IF(TODAY()&gt;$D$2,H111,""))</f>
        <v/>
      </c>
      <c r="M111" s="12" t="n"/>
      <c r="N111" s="14" t="n"/>
      <c r="O111" s="15">
        <f>IF(OR($A111="",$B$2=""),"",SUMIFS('연차 사용 기록'!$H$4:$H$1503,'연차 사용 기록'!$C$4:$C$1503,$A111,'연차 사용 기록'!$A$4:$A$1503,"&gt;="&amp;DATE(YEAR($B$2),MONTH($B$2)+0,1),'연차 사용 기록'!$A$4:$A$1503,"&lt;"&amp;DATE(YEAR($B$2),MONTH($B$2)+1,1)))</f>
        <v/>
      </c>
      <c r="P111" s="15">
        <f>IF(OR($A111="",$B$2=""),"",SUMIFS('연차 사용 기록'!$H$4:$H$1503,'연차 사용 기록'!$C$4:$C$1503,$A111,'연차 사용 기록'!$A$4:$A$1503,"&gt;="&amp;DATE(YEAR($B$2),MONTH($B$2)+1,1),'연차 사용 기록'!$A$4:$A$1503,"&lt;"&amp;DATE(YEAR($B$2),MONTH($B$2)+2,1)))</f>
        <v/>
      </c>
      <c r="Q111" s="15">
        <f>IF(OR($A111="",$B$2=""),"",SUMIFS('연차 사용 기록'!$H$4:$H$1503,'연차 사용 기록'!$C$4:$C$1503,$A111,'연차 사용 기록'!$A$4:$A$1503,"&gt;="&amp;DATE(YEAR($B$2),MONTH($B$2)+2,1),'연차 사용 기록'!$A$4:$A$1503,"&lt;"&amp;DATE(YEAR($B$2),MONTH($B$2)+3,1)))</f>
        <v/>
      </c>
      <c r="R111" s="15">
        <f>IF(OR($A111="",$B$2=""),"",SUMIFS('연차 사용 기록'!$H$4:$H$1503,'연차 사용 기록'!$C$4:$C$1503,$A111,'연차 사용 기록'!$A$4:$A$1503,"&gt;="&amp;DATE(YEAR($B$2),MONTH($B$2)+3,1),'연차 사용 기록'!$A$4:$A$1503,"&lt;"&amp;DATE(YEAR($B$2),MONTH($B$2)+4,1)))</f>
        <v/>
      </c>
      <c r="S111" s="15">
        <f>IF(OR($A111="",$B$2=""),"",SUMIFS('연차 사용 기록'!$H$4:$H$1503,'연차 사용 기록'!$C$4:$C$1503,$A111,'연차 사용 기록'!$A$4:$A$1503,"&gt;="&amp;DATE(YEAR($B$2),MONTH($B$2)+4,1),'연차 사용 기록'!$A$4:$A$1503,"&lt;"&amp;DATE(YEAR($B$2),MONTH($B$2)+5,1)))</f>
        <v/>
      </c>
      <c r="T111" s="15">
        <f>IF(OR($A111="",$B$2=""),"",SUMIFS('연차 사용 기록'!$H$4:$H$1503,'연차 사용 기록'!$C$4:$C$1503,$A111,'연차 사용 기록'!$A$4:$A$1503,"&gt;="&amp;DATE(YEAR($B$2),MONTH($B$2)+5,1),'연차 사용 기록'!$A$4:$A$1503,"&lt;"&amp;DATE(YEAR($B$2),MONTH($B$2)+6,1)))</f>
        <v/>
      </c>
      <c r="U111" s="15">
        <f>IF(OR($A111="",$B$2=""),"",SUMIFS('연차 사용 기록'!$H$4:$H$1503,'연차 사용 기록'!$C$4:$C$1503,$A111,'연차 사용 기록'!$A$4:$A$1503,"&gt;="&amp;DATE(YEAR($B$2),MONTH($B$2)+6,1),'연차 사용 기록'!$A$4:$A$1503,"&lt;"&amp;DATE(YEAR($B$2),MONTH($B$2)+7,1)))</f>
        <v/>
      </c>
      <c r="V111" s="15">
        <f>IF(OR($A111="",$B$2=""),"",SUMIFS('연차 사용 기록'!$H$4:$H$1503,'연차 사용 기록'!$C$4:$C$1503,$A111,'연차 사용 기록'!$A$4:$A$1503,"&gt;="&amp;DATE(YEAR($B$2),MONTH($B$2)+7,1),'연차 사용 기록'!$A$4:$A$1503,"&lt;"&amp;DATE(YEAR($B$2),MONTH($B$2)+8,1)))</f>
        <v/>
      </c>
      <c r="W111" s="15">
        <f>IF(OR($A111="",$B$2=""),"",SUMIFS('연차 사용 기록'!$H$4:$H$1503,'연차 사용 기록'!$C$4:$C$1503,$A111,'연차 사용 기록'!$A$4:$A$1503,"&gt;="&amp;DATE(YEAR($B$2),MONTH($B$2)+8,1),'연차 사용 기록'!$A$4:$A$1503,"&lt;"&amp;DATE(YEAR($B$2),MONTH($B$2)+9,1)))</f>
        <v/>
      </c>
      <c r="X111" s="15">
        <f>IF(OR($A111="",$B$2=""),"",SUMIFS('연차 사용 기록'!$H$4:$H$1503,'연차 사용 기록'!$C$4:$C$1503,$A111,'연차 사용 기록'!$A$4:$A$1503,"&gt;="&amp;DATE(YEAR($B$2),MONTH($B$2)+9,1),'연차 사용 기록'!$A$4:$A$1503,"&lt;"&amp;DATE(YEAR($B$2),MONTH($B$2)+10,1)))</f>
        <v/>
      </c>
      <c r="Y111" s="15">
        <f>IF(OR($A111="",$B$2=""),"",SUMIFS('연차 사용 기록'!$H$4:$H$1503,'연차 사용 기록'!$C$4:$C$1503,$A111,'연차 사용 기록'!$A$4:$A$1503,"&gt;="&amp;DATE(YEAR($B$2),MONTH($B$2)+10,1),'연차 사용 기록'!$A$4:$A$1503,"&lt;"&amp;DATE(YEAR($B$2),MONTH($B$2)+11,1)))</f>
        <v/>
      </c>
      <c r="Z111" s="15">
        <f>IF(OR($A111="",$B$2=""),"",SUMIFS('연차 사용 기록'!$H$4:$H$1503,'연차 사용 기록'!$C$4:$C$1503,$A111,'연차 사용 기록'!$A$4:$A$1503,"&gt;="&amp;DATE(YEAR($B$2),MONTH($B$2)+11,1),'연차 사용 기록'!$A$4:$A$1503,"&lt;"&amp;DATE(YEAR($B$2),MONTH($B$2)+12,1)))</f>
        <v/>
      </c>
    </row>
    <row r="112">
      <c r="A112" s="12" t="n"/>
      <c r="B112" s="12" t="n"/>
      <c r="C112" s="12" t="n"/>
      <c r="D112" s="7" t="n"/>
      <c r="E112" s="12" t="n"/>
      <c r="F112" s="12" t="n"/>
      <c r="G112" s="12">
        <f>IF(A112="","",SUMIFS('연차 사용 기록'!$H$4:$H$1503,'연차 사용 기록'!$C$4:$C$1503,A112,'연차 사용 기록'!$A$4:$A$1503,"&gt;="&amp;IF($B$2="",0,$B$2),'연차 사용 기록'!$A$4:$A$1503,"&lt;="&amp;IF($D$2="",2958465,$D$2)))</f>
        <v/>
      </c>
      <c r="H112" s="12">
        <f>IF(A112="","",(N(E112)+N(F112))-N(G112))</f>
        <v/>
      </c>
      <c r="I112" s="13">
        <f>IF(OR(A112="",(N(E112)+N(F112))=0),"",G112/(N(E112)+N(F112)))</f>
        <v/>
      </c>
      <c r="J112" s="7" t="n"/>
      <c r="K112" s="7" t="n"/>
      <c r="L112" s="12">
        <f>IF(OR(A112="",$D$2=""),"",IF(TODAY()&gt;$D$2,H112,""))</f>
        <v/>
      </c>
      <c r="M112" s="12" t="n"/>
      <c r="N112" s="14" t="n"/>
      <c r="O112" s="15">
        <f>IF(OR($A112="",$B$2=""),"",SUMIFS('연차 사용 기록'!$H$4:$H$1503,'연차 사용 기록'!$C$4:$C$1503,$A112,'연차 사용 기록'!$A$4:$A$1503,"&gt;="&amp;DATE(YEAR($B$2),MONTH($B$2)+0,1),'연차 사용 기록'!$A$4:$A$1503,"&lt;"&amp;DATE(YEAR($B$2),MONTH($B$2)+1,1)))</f>
        <v/>
      </c>
      <c r="P112" s="15">
        <f>IF(OR($A112="",$B$2=""),"",SUMIFS('연차 사용 기록'!$H$4:$H$1503,'연차 사용 기록'!$C$4:$C$1503,$A112,'연차 사용 기록'!$A$4:$A$1503,"&gt;="&amp;DATE(YEAR($B$2),MONTH($B$2)+1,1),'연차 사용 기록'!$A$4:$A$1503,"&lt;"&amp;DATE(YEAR($B$2),MONTH($B$2)+2,1)))</f>
        <v/>
      </c>
      <c r="Q112" s="15">
        <f>IF(OR($A112="",$B$2=""),"",SUMIFS('연차 사용 기록'!$H$4:$H$1503,'연차 사용 기록'!$C$4:$C$1503,$A112,'연차 사용 기록'!$A$4:$A$1503,"&gt;="&amp;DATE(YEAR($B$2),MONTH($B$2)+2,1),'연차 사용 기록'!$A$4:$A$1503,"&lt;"&amp;DATE(YEAR($B$2),MONTH($B$2)+3,1)))</f>
        <v/>
      </c>
      <c r="R112" s="15">
        <f>IF(OR($A112="",$B$2=""),"",SUMIFS('연차 사용 기록'!$H$4:$H$1503,'연차 사용 기록'!$C$4:$C$1503,$A112,'연차 사용 기록'!$A$4:$A$1503,"&gt;="&amp;DATE(YEAR($B$2),MONTH($B$2)+3,1),'연차 사용 기록'!$A$4:$A$1503,"&lt;"&amp;DATE(YEAR($B$2),MONTH($B$2)+4,1)))</f>
        <v/>
      </c>
      <c r="S112" s="15">
        <f>IF(OR($A112="",$B$2=""),"",SUMIFS('연차 사용 기록'!$H$4:$H$1503,'연차 사용 기록'!$C$4:$C$1503,$A112,'연차 사용 기록'!$A$4:$A$1503,"&gt;="&amp;DATE(YEAR($B$2),MONTH($B$2)+4,1),'연차 사용 기록'!$A$4:$A$1503,"&lt;"&amp;DATE(YEAR($B$2),MONTH($B$2)+5,1)))</f>
        <v/>
      </c>
      <c r="T112" s="15">
        <f>IF(OR($A112="",$B$2=""),"",SUMIFS('연차 사용 기록'!$H$4:$H$1503,'연차 사용 기록'!$C$4:$C$1503,$A112,'연차 사용 기록'!$A$4:$A$1503,"&gt;="&amp;DATE(YEAR($B$2),MONTH($B$2)+5,1),'연차 사용 기록'!$A$4:$A$1503,"&lt;"&amp;DATE(YEAR($B$2),MONTH($B$2)+6,1)))</f>
        <v/>
      </c>
      <c r="U112" s="15">
        <f>IF(OR($A112="",$B$2=""),"",SUMIFS('연차 사용 기록'!$H$4:$H$1503,'연차 사용 기록'!$C$4:$C$1503,$A112,'연차 사용 기록'!$A$4:$A$1503,"&gt;="&amp;DATE(YEAR($B$2),MONTH($B$2)+6,1),'연차 사용 기록'!$A$4:$A$1503,"&lt;"&amp;DATE(YEAR($B$2),MONTH($B$2)+7,1)))</f>
        <v/>
      </c>
      <c r="V112" s="15">
        <f>IF(OR($A112="",$B$2=""),"",SUMIFS('연차 사용 기록'!$H$4:$H$1503,'연차 사용 기록'!$C$4:$C$1503,$A112,'연차 사용 기록'!$A$4:$A$1503,"&gt;="&amp;DATE(YEAR($B$2),MONTH($B$2)+7,1),'연차 사용 기록'!$A$4:$A$1503,"&lt;"&amp;DATE(YEAR($B$2),MONTH($B$2)+8,1)))</f>
        <v/>
      </c>
      <c r="W112" s="15">
        <f>IF(OR($A112="",$B$2=""),"",SUMIFS('연차 사용 기록'!$H$4:$H$1503,'연차 사용 기록'!$C$4:$C$1503,$A112,'연차 사용 기록'!$A$4:$A$1503,"&gt;="&amp;DATE(YEAR($B$2),MONTH($B$2)+8,1),'연차 사용 기록'!$A$4:$A$1503,"&lt;"&amp;DATE(YEAR($B$2),MONTH($B$2)+9,1)))</f>
        <v/>
      </c>
      <c r="X112" s="15">
        <f>IF(OR($A112="",$B$2=""),"",SUMIFS('연차 사용 기록'!$H$4:$H$1503,'연차 사용 기록'!$C$4:$C$1503,$A112,'연차 사용 기록'!$A$4:$A$1503,"&gt;="&amp;DATE(YEAR($B$2),MONTH($B$2)+9,1),'연차 사용 기록'!$A$4:$A$1503,"&lt;"&amp;DATE(YEAR($B$2),MONTH($B$2)+10,1)))</f>
        <v/>
      </c>
      <c r="Y112" s="15">
        <f>IF(OR($A112="",$B$2=""),"",SUMIFS('연차 사용 기록'!$H$4:$H$1503,'연차 사용 기록'!$C$4:$C$1503,$A112,'연차 사용 기록'!$A$4:$A$1503,"&gt;="&amp;DATE(YEAR($B$2),MONTH($B$2)+10,1),'연차 사용 기록'!$A$4:$A$1503,"&lt;"&amp;DATE(YEAR($B$2),MONTH($B$2)+11,1)))</f>
        <v/>
      </c>
      <c r="Z112" s="15">
        <f>IF(OR($A112="",$B$2=""),"",SUMIFS('연차 사용 기록'!$H$4:$H$1503,'연차 사용 기록'!$C$4:$C$1503,$A112,'연차 사용 기록'!$A$4:$A$1503,"&gt;="&amp;DATE(YEAR($B$2),MONTH($B$2)+11,1),'연차 사용 기록'!$A$4:$A$1503,"&lt;"&amp;DATE(YEAR($B$2),MONTH($B$2)+12,1)))</f>
        <v/>
      </c>
    </row>
    <row r="113">
      <c r="A113" s="12" t="n"/>
      <c r="B113" s="12" t="n"/>
      <c r="C113" s="12" t="n"/>
      <c r="D113" s="7" t="n"/>
      <c r="E113" s="12" t="n"/>
      <c r="F113" s="12" t="n"/>
      <c r="G113" s="12">
        <f>IF(A113="","",SUMIFS('연차 사용 기록'!$H$4:$H$1503,'연차 사용 기록'!$C$4:$C$1503,A113,'연차 사용 기록'!$A$4:$A$1503,"&gt;="&amp;IF($B$2="",0,$B$2),'연차 사용 기록'!$A$4:$A$1503,"&lt;="&amp;IF($D$2="",2958465,$D$2)))</f>
        <v/>
      </c>
      <c r="H113" s="12">
        <f>IF(A113="","",(N(E113)+N(F113))-N(G113))</f>
        <v/>
      </c>
      <c r="I113" s="13">
        <f>IF(OR(A113="",(N(E113)+N(F113))=0),"",G113/(N(E113)+N(F113)))</f>
        <v/>
      </c>
      <c r="J113" s="7" t="n"/>
      <c r="K113" s="7" t="n"/>
      <c r="L113" s="12">
        <f>IF(OR(A113="",$D$2=""),"",IF(TODAY()&gt;$D$2,H113,""))</f>
        <v/>
      </c>
      <c r="M113" s="12" t="n"/>
      <c r="N113" s="14" t="n"/>
      <c r="O113" s="15">
        <f>IF(OR($A113="",$B$2=""),"",SUMIFS('연차 사용 기록'!$H$4:$H$1503,'연차 사용 기록'!$C$4:$C$1503,$A113,'연차 사용 기록'!$A$4:$A$1503,"&gt;="&amp;DATE(YEAR($B$2),MONTH($B$2)+0,1),'연차 사용 기록'!$A$4:$A$1503,"&lt;"&amp;DATE(YEAR($B$2),MONTH($B$2)+1,1)))</f>
        <v/>
      </c>
      <c r="P113" s="15">
        <f>IF(OR($A113="",$B$2=""),"",SUMIFS('연차 사용 기록'!$H$4:$H$1503,'연차 사용 기록'!$C$4:$C$1503,$A113,'연차 사용 기록'!$A$4:$A$1503,"&gt;="&amp;DATE(YEAR($B$2),MONTH($B$2)+1,1),'연차 사용 기록'!$A$4:$A$1503,"&lt;"&amp;DATE(YEAR($B$2),MONTH($B$2)+2,1)))</f>
        <v/>
      </c>
      <c r="Q113" s="15">
        <f>IF(OR($A113="",$B$2=""),"",SUMIFS('연차 사용 기록'!$H$4:$H$1503,'연차 사용 기록'!$C$4:$C$1503,$A113,'연차 사용 기록'!$A$4:$A$1503,"&gt;="&amp;DATE(YEAR($B$2),MONTH($B$2)+2,1),'연차 사용 기록'!$A$4:$A$1503,"&lt;"&amp;DATE(YEAR($B$2),MONTH($B$2)+3,1)))</f>
        <v/>
      </c>
      <c r="R113" s="15">
        <f>IF(OR($A113="",$B$2=""),"",SUMIFS('연차 사용 기록'!$H$4:$H$1503,'연차 사용 기록'!$C$4:$C$1503,$A113,'연차 사용 기록'!$A$4:$A$1503,"&gt;="&amp;DATE(YEAR($B$2),MONTH($B$2)+3,1),'연차 사용 기록'!$A$4:$A$1503,"&lt;"&amp;DATE(YEAR($B$2),MONTH($B$2)+4,1)))</f>
        <v/>
      </c>
      <c r="S113" s="15">
        <f>IF(OR($A113="",$B$2=""),"",SUMIFS('연차 사용 기록'!$H$4:$H$1503,'연차 사용 기록'!$C$4:$C$1503,$A113,'연차 사용 기록'!$A$4:$A$1503,"&gt;="&amp;DATE(YEAR($B$2),MONTH($B$2)+4,1),'연차 사용 기록'!$A$4:$A$1503,"&lt;"&amp;DATE(YEAR($B$2),MONTH($B$2)+5,1)))</f>
        <v/>
      </c>
      <c r="T113" s="15">
        <f>IF(OR($A113="",$B$2=""),"",SUMIFS('연차 사용 기록'!$H$4:$H$1503,'연차 사용 기록'!$C$4:$C$1503,$A113,'연차 사용 기록'!$A$4:$A$1503,"&gt;="&amp;DATE(YEAR($B$2),MONTH($B$2)+5,1),'연차 사용 기록'!$A$4:$A$1503,"&lt;"&amp;DATE(YEAR($B$2),MONTH($B$2)+6,1)))</f>
        <v/>
      </c>
      <c r="U113" s="15">
        <f>IF(OR($A113="",$B$2=""),"",SUMIFS('연차 사용 기록'!$H$4:$H$1503,'연차 사용 기록'!$C$4:$C$1503,$A113,'연차 사용 기록'!$A$4:$A$1503,"&gt;="&amp;DATE(YEAR($B$2),MONTH($B$2)+6,1),'연차 사용 기록'!$A$4:$A$1503,"&lt;"&amp;DATE(YEAR($B$2),MONTH($B$2)+7,1)))</f>
        <v/>
      </c>
      <c r="V113" s="15">
        <f>IF(OR($A113="",$B$2=""),"",SUMIFS('연차 사용 기록'!$H$4:$H$1503,'연차 사용 기록'!$C$4:$C$1503,$A113,'연차 사용 기록'!$A$4:$A$1503,"&gt;="&amp;DATE(YEAR($B$2),MONTH($B$2)+7,1),'연차 사용 기록'!$A$4:$A$1503,"&lt;"&amp;DATE(YEAR($B$2),MONTH($B$2)+8,1)))</f>
        <v/>
      </c>
      <c r="W113" s="15">
        <f>IF(OR($A113="",$B$2=""),"",SUMIFS('연차 사용 기록'!$H$4:$H$1503,'연차 사용 기록'!$C$4:$C$1503,$A113,'연차 사용 기록'!$A$4:$A$1503,"&gt;="&amp;DATE(YEAR($B$2),MONTH($B$2)+8,1),'연차 사용 기록'!$A$4:$A$1503,"&lt;"&amp;DATE(YEAR($B$2),MONTH($B$2)+9,1)))</f>
        <v/>
      </c>
      <c r="X113" s="15">
        <f>IF(OR($A113="",$B$2=""),"",SUMIFS('연차 사용 기록'!$H$4:$H$1503,'연차 사용 기록'!$C$4:$C$1503,$A113,'연차 사용 기록'!$A$4:$A$1503,"&gt;="&amp;DATE(YEAR($B$2),MONTH($B$2)+9,1),'연차 사용 기록'!$A$4:$A$1503,"&lt;"&amp;DATE(YEAR($B$2),MONTH($B$2)+10,1)))</f>
        <v/>
      </c>
      <c r="Y113" s="15">
        <f>IF(OR($A113="",$B$2=""),"",SUMIFS('연차 사용 기록'!$H$4:$H$1503,'연차 사용 기록'!$C$4:$C$1503,$A113,'연차 사용 기록'!$A$4:$A$1503,"&gt;="&amp;DATE(YEAR($B$2),MONTH($B$2)+10,1),'연차 사용 기록'!$A$4:$A$1503,"&lt;"&amp;DATE(YEAR($B$2),MONTH($B$2)+11,1)))</f>
        <v/>
      </c>
      <c r="Z113" s="15">
        <f>IF(OR($A113="",$B$2=""),"",SUMIFS('연차 사용 기록'!$H$4:$H$1503,'연차 사용 기록'!$C$4:$C$1503,$A113,'연차 사용 기록'!$A$4:$A$1503,"&gt;="&amp;DATE(YEAR($B$2),MONTH($B$2)+11,1),'연차 사용 기록'!$A$4:$A$1503,"&lt;"&amp;DATE(YEAR($B$2),MONTH($B$2)+12,1)))</f>
        <v/>
      </c>
    </row>
    <row r="114">
      <c r="A114" s="12" t="n"/>
      <c r="B114" s="12" t="n"/>
      <c r="C114" s="12" t="n"/>
      <c r="D114" s="7" t="n"/>
      <c r="E114" s="12" t="n"/>
      <c r="F114" s="12" t="n"/>
      <c r="G114" s="12">
        <f>IF(A114="","",SUMIFS('연차 사용 기록'!$H$4:$H$1503,'연차 사용 기록'!$C$4:$C$1503,A114,'연차 사용 기록'!$A$4:$A$1503,"&gt;="&amp;IF($B$2="",0,$B$2),'연차 사용 기록'!$A$4:$A$1503,"&lt;="&amp;IF($D$2="",2958465,$D$2)))</f>
        <v/>
      </c>
      <c r="H114" s="12">
        <f>IF(A114="","",(N(E114)+N(F114))-N(G114))</f>
        <v/>
      </c>
      <c r="I114" s="13">
        <f>IF(OR(A114="",(N(E114)+N(F114))=0),"",G114/(N(E114)+N(F114)))</f>
        <v/>
      </c>
      <c r="J114" s="7" t="n"/>
      <c r="K114" s="7" t="n"/>
      <c r="L114" s="12">
        <f>IF(OR(A114="",$D$2=""),"",IF(TODAY()&gt;$D$2,H114,""))</f>
        <v/>
      </c>
      <c r="M114" s="12" t="n"/>
      <c r="N114" s="14" t="n"/>
      <c r="O114" s="15">
        <f>IF(OR($A114="",$B$2=""),"",SUMIFS('연차 사용 기록'!$H$4:$H$1503,'연차 사용 기록'!$C$4:$C$1503,$A114,'연차 사용 기록'!$A$4:$A$1503,"&gt;="&amp;DATE(YEAR($B$2),MONTH($B$2)+0,1),'연차 사용 기록'!$A$4:$A$1503,"&lt;"&amp;DATE(YEAR($B$2),MONTH($B$2)+1,1)))</f>
        <v/>
      </c>
      <c r="P114" s="15">
        <f>IF(OR($A114="",$B$2=""),"",SUMIFS('연차 사용 기록'!$H$4:$H$1503,'연차 사용 기록'!$C$4:$C$1503,$A114,'연차 사용 기록'!$A$4:$A$1503,"&gt;="&amp;DATE(YEAR($B$2),MONTH($B$2)+1,1),'연차 사용 기록'!$A$4:$A$1503,"&lt;"&amp;DATE(YEAR($B$2),MONTH($B$2)+2,1)))</f>
        <v/>
      </c>
      <c r="Q114" s="15">
        <f>IF(OR($A114="",$B$2=""),"",SUMIFS('연차 사용 기록'!$H$4:$H$1503,'연차 사용 기록'!$C$4:$C$1503,$A114,'연차 사용 기록'!$A$4:$A$1503,"&gt;="&amp;DATE(YEAR($B$2),MONTH($B$2)+2,1),'연차 사용 기록'!$A$4:$A$1503,"&lt;"&amp;DATE(YEAR($B$2),MONTH($B$2)+3,1)))</f>
        <v/>
      </c>
      <c r="R114" s="15">
        <f>IF(OR($A114="",$B$2=""),"",SUMIFS('연차 사용 기록'!$H$4:$H$1503,'연차 사용 기록'!$C$4:$C$1503,$A114,'연차 사용 기록'!$A$4:$A$1503,"&gt;="&amp;DATE(YEAR($B$2),MONTH($B$2)+3,1),'연차 사용 기록'!$A$4:$A$1503,"&lt;"&amp;DATE(YEAR($B$2),MONTH($B$2)+4,1)))</f>
        <v/>
      </c>
      <c r="S114" s="15">
        <f>IF(OR($A114="",$B$2=""),"",SUMIFS('연차 사용 기록'!$H$4:$H$1503,'연차 사용 기록'!$C$4:$C$1503,$A114,'연차 사용 기록'!$A$4:$A$1503,"&gt;="&amp;DATE(YEAR($B$2),MONTH($B$2)+4,1),'연차 사용 기록'!$A$4:$A$1503,"&lt;"&amp;DATE(YEAR($B$2),MONTH($B$2)+5,1)))</f>
        <v/>
      </c>
      <c r="T114" s="15">
        <f>IF(OR($A114="",$B$2=""),"",SUMIFS('연차 사용 기록'!$H$4:$H$1503,'연차 사용 기록'!$C$4:$C$1503,$A114,'연차 사용 기록'!$A$4:$A$1503,"&gt;="&amp;DATE(YEAR($B$2),MONTH($B$2)+5,1),'연차 사용 기록'!$A$4:$A$1503,"&lt;"&amp;DATE(YEAR($B$2),MONTH($B$2)+6,1)))</f>
        <v/>
      </c>
      <c r="U114" s="15">
        <f>IF(OR($A114="",$B$2=""),"",SUMIFS('연차 사용 기록'!$H$4:$H$1503,'연차 사용 기록'!$C$4:$C$1503,$A114,'연차 사용 기록'!$A$4:$A$1503,"&gt;="&amp;DATE(YEAR($B$2),MONTH($B$2)+6,1),'연차 사용 기록'!$A$4:$A$1503,"&lt;"&amp;DATE(YEAR($B$2),MONTH($B$2)+7,1)))</f>
        <v/>
      </c>
      <c r="V114" s="15">
        <f>IF(OR($A114="",$B$2=""),"",SUMIFS('연차 사용 기록'!$H$4:$H$1503,'연차 사용 기록'!$C$4:$C$1503,$A114,'연차 사용 기록'!$A$4:$A$1503,"&gt;="&amp;DATE(YEAR($B$2),MONTH($B$2)+7,1),'연차 사용 기록'!$A$4:$A$1503,"&lt;"&amp;DATE(YEAR($B$2),MONTH($B$2)+8,1)))</f>
        <v/>
      </c>
      <c r="W114" s="15">
        <f>IF(OR($A114="",$B$2=""),"",SUMIFS('연차 사용 기록'!$H$4:$H$1503,'연차 사용 기록'!$C$4:$C$1503,$A114,'연차 사용 기록'!$A$4:$A$1503,"&gt;="&amp;DATE(YEAR($B$2),MONTH($B$2)+8,1),'연차 사용 기록'!$A$4:$A$1503,"&lt;"&amp;DATE(YEAR($B$2),MONTH($B$2)+9,1)))</f>
        <v/>
      </c>
      <c r="X114" s="15">
        <f>IF(OR($A114="",$B$2=""),"",SUMIFS('연차 사용 기록'!$H$4:$H$1503,'연차 사용 기록'!$C$4:$C$1503,$A114,'연차 사용 기록'!$A$4:$A$1503,"&gt;="&amp;DATE(YEAR($B$2),MONTH($B$2)+9,1),'연차 사용 기록'!$A$4:$A$1503,"&lt;"&amp;DATE(YEAR($B$2),MONTH($B$2)+10,1)))</f>
        <v/>
      </c>
      <c r="Y114" s="15">
        <f>IF(OR($A114="",$B$2=""),"",SUMIFS('연차 사용 기록'!$H$4:$H$1503,'연차 사용 기록'!$C$4:$C$1503,$A114,'연차 사용 기록'!$A$4:$A$1503,"&gt;="&amp;DATE(YEAR($B$2),MONTH($B$2)+10,1),'연차 사용 기록'!$A$4:$A$1503,"&lt;"&amp;DATE(YEAR($B$2),MONTH($B$2)+11,1)))</f>
        <v/>
      </c>
      <c r="Z114" s="15">
        <f>IF(OR($A114="",$B$2=""),"",SUMIFS('연차 사용 기록'!$H$4:$H$1503,'연차 사용 기록'!$C$4:$C$1503,$A114,'연차 사용 기록'!$A$4:$A$1503,"&gt;="&amp;DATE(YEAR($B$2),MONTH($B$2)+11,1),'연차 사용 기록'!$A$4:$A$1503,"&lt;"&amp;DATE(YEAR($B$2),MONTH($B$2)+12,1)))</f>
        <v/>
      </c>
    </row>
    <row r="115">
      <c r="A115" s="12" t="n"/>
      <c r="B115" s="12" t="n"/>
      <c r="C115" s="12" t="n"/>
      <c r="D115" s="7" t="n"/>
      <c r="E115" s="12" t="n"/>
      <c r="F115" s="12" t="n"/>
      <c r="G115" s="12">
        <f>IF(A115="","",SUMIFS('연차 사용 기록'!$H$4:$H$1503,'연차 사용 기록'!$C$4:$C$1503,A115,'연차 사용 기록'!$A$4:$A$1503,"&gt;="&amp;IF($B$2="",0,$B$2),'연차 사용 기록'!$A$4:$A$1503,"&lt;="&amp;IF($D$2="",2958465,$D$2)))</f>
        <v/>
      </c>
      <c r="H115" s="12">
        <f>IF(A115="","",(N(E115)+N(F115))-N(G115))</f>
        <v/>
      </c>
      <c r="I115" s="13">
        <f>IF(OR(A115="",(N(E115)+N(F115))=0),"",G115/(N(E115)+N(F115)))</f>
        <v/>
      </c>
      <c r="J115" s="7" t="n"/>
      <c r="K115" s="7" t="n"/>
      <c r="L115" s="12">
        <f>IF(OR(A115="",$D$2=""),"",IF(TODAY()&gt;$D$2,H115,""))</f>
        <v/>
      </c>
      <c r="M115" s="12" t="n"/>
      <c r="N115" s="14" t="n"/>
      <c r="O115" s="15">
        <f>IF(OR($A115="",$B$2=""),"",SUMIFS('연차 사용 기록'!$H$4:$H$1503,'연차 사용 기록'!$C$4:$C$1503,$A115,'연차 사용 기록'!$A$4:$A$1503,"&gt;="&amp;DATE(YEAR($B$2),MONTH($B$2)+0,1),'연차 사용 기록'!$A$4:$A$1503,"&lt;"&amp;DATE(YEAR($B$2),MONTH($B$2)+1,1)))</f>
        <v/>
      </c>
      <c r="P115" s="15">
        <f>IF(OR($A115="",$B$2=""),"",SUMIFS('연차 사용 기록'!$H$4:$H$1503,'연차 사용 기록'!$C$4:$C$1503,$A115,'연차 사용 기록'!$A$4:$A$1503,"&gt;="&amp;DATE(YEAR($B$2),MONTH($B$2)+1,1),'연차 사용 기록'!$A$4:$A$1503,"&lt;"&amp;DATE(YEAR($B$2),MONTH($B$2)+2,1)))</f>
        <v/>
      </c>
      <c r="Q115" s="15">
        <f>IF(OR($A115="",$B$2=""),"",SUMIFS('연차 사용 기록'!$H$4:$H$1503,'연차 사용 기록'!$C$4:$C$1503,$A115,'연차 사용 기록'!$A$4:$A$1503,"&gt;="&amp;DATE(YEAR($B$2),MONTH($B$2)+2,1),'연차 사용 기록'!$A$4:$A$1503,"&lt;"&amp;DATE(YEAR($B$2),MONTH($B$2)+3,1)))</f>
        <v/>
      </c>
      <c r="R115" s="15">
        <f>IF(OR($A115="",$B$2=""),"",SUMIFS('연차 사용 기록'!$H$4:$H$1503,'연차 사용 기록'!$C$4:$C$1503,$A115,'연차 사용 기록'!$A$4:$A$1503,"&gt;="&amp;DATE(YEAR($B$2),MONTH($B$2)+3,1),'연차 사용 기록'!$A$4:$A$1503,"&lt;"&amp;DATE(YEAR($B$2),MONTH($B$2)+4,1)))</f>
        <v/>
      </c>
      <c r="S115" s="15">
        <f>IF(OR($A115="",$B$2=""),"",SUMIFS('연차 사용 기록'!$H$4:$H$1503,'연차 사용 기록'!$C$4:$C$1503,$A115,'연차 사용 기록'!$A$4:$A$1503,"&gt;="&amp;DATE(YEAR($B$2),MONTH($B$2)+4,1),'연차 사용 기록'!$A$4:$A$1503,"&lt;"&amp;DATE(YEAR($B$2),MONTH($B$2)+5,1)))</f>
        <v/>
      </c>
      <c r="T115" s="15">
        <f>IF(OR($A115="",$B$2=""),"",SUMIFS('연차 사용 기록'!$H$4:$H$1503,'연차 사용 기록'!$C$4:$C$1503,$A115,'연차 사용 기록'!$A$4:$A$1503,"&gt;="&amp;DATE(YEAR($B$2),MONTH($B$2)+5,1),'연차 사용 기록'!$A$4:$A$1503,"&lt;"&amp;DATE(YEAR($B$2),MONTH($B$2)+6,1)))</f>
        <v/>
      </c>
      <c r="U115" s="15">
        <f>IF(OR($A115="",$B$2=""),"",SUMIFS('연차 사용 기록'!$H$4:$H$1503,'연차 사용 기록'!$C$4:$C$1503,$A115,'연차 사용 기록'!$A$4:$A$1503,"&gt;="&amp;DATE(YEAR($B$2),MONTH($B$2)+6,1),'연차 사용 기록'!$A$4:$A$1503,"&lt;"&amp;DATE(YEAR($B$2),MONTH($B$2)+7,1)))</f>
        <v/>
      </c>
      <c r="V115" s="15">
        <f>IF(OR($A115="",$B$2=""),"",SUMIFS('연차 사용 기록'!$H$4:$H$1503,'연차 사용 기록'!$C$4:$C$1503,$A115,'연차 사용 기록'!$A$4:$A$1503,"&gt;="&amp;DATE(YEAR($B$2),MONTH($B$2)+7,1),'연차 사용 기록'!$A$4:$A$1503,"&lt;"&amp;DATE(YEAR($B$2),MONTH($B$2)+8,1)))</f>
        <v/>
      </c>
      <c r="W115" s="15">
        <f>IF(OR($A115="",$B$2=""),"",SUMIFS('연차 사용 기록'!$H$4:$H$1503,'연차 사용 기록'!$C$4:$C$1503,$A115,'연차 사용 기록'!$A$4:$A$1503,"&gt;="&amp;DATE(YEAR($B$2),MONTH($B$2)+8,1),'연차 사용 기록'!$A$4:$A$1503,"&lt;"&amp;DATE(YEAR($B$2),MONTH($B$2)+9,1)))</f>
        <v/>
      </c>
      <c r="X115" s="15">
        <f>IF(OR($A115="",$B$2=""),"",SUMIFS('연차 사용 기록'!$H$4:$H$1503,'연차 사용 기록'!$C$4:$C$1503,$A115,'연차 사용 기록'!$A$4:$A$1503,"&gt;="&amp;DATE(YEAR($B$2),MONTH($B$2)+9,1),'연차 사용 기록'!$A$4:$A$1503,"&lt;"&amp;DATE(YEAR($B$2),MONTH($B$2)+10,1)))</f>
        <v/>
      </c>
      <c r="Y115" s="15">
        <f>IF(OR($A115="",$B$2=""),"",SUMIFS('연차 사용 기록'!$H$4:$H$1503,'연차 사용 기록'!$C$4:$C$1503,$A115,'연차 사용 기록'!$A$4:$A$1503,"&gt;="&amp;DATE(YEAR($B$2),MONTH($B$2)+10,1),'연차 사용 기록'!$A$4:$A$1503,"&lt;"&amp;DATE(YEAR($B$2),MONTH($B$2)+11,1)))</f>
        <v/>
      </c>
      <c r="Z115" s="15">
        <f>IF(OR($A115="",$B$2=""),"",SUMIFS('연차 사용 기록'!$H$4:$H$1503,'연차 사용 기록'!$C$4:$C$1503,$A115,'연차 사용 기록'!$A$4:$A$1503,"&gt;="&amp;DATE(YEAR($B$2),MONTH($B$2)+11,1),'연차 사용 기록'!$A$4:$A$1503,"&lt;"&amp;DATE(YEAR($B$2),MONTH($B$2)+12,1)))</f>
        <v/>
      </c>
    </row>
    <row r="116">
      <c r="A116" s="12" t="n"/>
      <c r="B116" s="12" t="n"/>
      <c r="C116" s="12" t="n"/>
      <c r="D116" s="7" t="n"/>
      <c r="E116" s="12" t="n"/>
      <c r="F116" s="12" t="n"/>
      <c r="G116" s="12">
        <f>IF(A116="","",SUMIFS('연차 사용 기록'!$H$4:$H$1503,'연차 사용 기록'!$C$4:$C$1503,A116,'연차 사용 기록'!$A$4:$A$1503,"&gt;="&amp;IF($B$2="",0,$B$2),'연차 사용 기록'!$A$4:$A$1503,"&lt;="&amp;IF($D$2="",2958465,$D$2)))</f>
        <v/>
      </c>
      <c r="H116" s="12">
        <f>IF(A116="","",(N(E116)+N(F116))-N(G116))</f>
        <v/>
      </c>
      <c r="I116" s="13">
        <f>IF(OR(A116="",(N(E116)+N(F116))=0),"",G116/(N(E116)+N(F116)))</f>
        <v/>
      </c>
      <c r="J116" s="7" t="n"/>
      <c r="K116" s="7" t="n"/>
      <c r="L116" s="12">
        <f>IF(OR(A116="",$D$2=""),"",IF(TODAY()&gt;$D$2,H116,""))</f>
        <v/>
      </c>
      <c r="M116" s="12" t="n"/>
      <c r="N116" s="14" t="n"/>
      <c r="O116" s="15">
        <f>IF(OR($A116="",$B$2=""),"",SUMIFS('연차 사용 기록'!$H$4:$H$1503,'연차 사용 기록'!$C$4:$C$1503,$A116,'연차 사용 기록'!$A$4:$A$1503,"&gt;="&amp;DATE(YEAR($B$2),MONTH($B$2)+0,1),'연차 사용 기록'!$A$4:$A$1503,"&lt;"&amp;DATE(YEAR($B$2),MONTH($B$2)+1,1)))</f>
        <v/>
      </c>
      <c r="P116" s="15">
        <f>IF(OR($A116="",$B$2=""),"",SUMIFS('연차 사용 기록'!$H$4:$H$1503,'연차 사용 기록'!$C$4:$C$1503,$A116,'연차 사용 기록'!$A$4:$A$1503,"&gt;="&amp;DATE(YEAR($B$2),MONTH($B$2)+1,1),'연차 사용 기록'!$A$4:$A$1503,"&lt;"&amp;DATE(YEAR($B$2),MONTH($B$2)+2,1)))</f>
        <v/>
      </c>
      <c r="Q116" s="15">
        <f>IF(OR($A116="",$B$2=""),"",SUMIFS('연차 사용 기록'!$H$4:$H$1503,'연차 사용 기록'!$C$4:$C$1503,$A116,'연차 사용 기록'!$A$4:$A$1503,"&gt;="&amp;DATE(YEAR($B$2),MONTH($B$2)+2,1),'연차 사용 기록'!$A$4:$A$1503,"&lt;"&amp;DATE(YEAR($B$2),MONTH($B$2)+3,1)))</f>
        <v/>
      </c>
      <c r="R116" s="15">
        <f>IF(OR($A116="",$B$2=""),"",SUMIFS('연차 사용 기록'!$H$4:$H$1503,'연차 사용 기록'!$C$4:$C$1503,$A116,'연차 사용 기록'!$A$4:$A$1503,"&gt;="&amp;DATE(YEAR($B$2),MONTH($B$2)+3,1),'연차 사용 기록'!$A$4:$A$1503,"&lt;"&amp;DATE(YEAR($B$2),MONTH($B$2)+4,1)))</f>
        <v/>
      </c>
      <c r="S116" s="15">
        <f>IF(OR($A116="",$B$2=""),"",SUMIFS('연차 사용 기록'!$H$4:$H$1503,'연차 사용 기록'!$C$4:$C$1503,$A116,'연차 사용 기록'!$A$4:$A$1503,"&gt;="&amp;DATE(YEAR($B$2),MONTH($B$2)+4,1),'연차 사용 기록'!$A$4:$A$1503,"&lt;"&amp;DATE(YEAR($B$2),MONTH($B$2)+5,1)))</f>
        <v/>
      </c>
      <c r="T116" s="15">
        <f>IF(OR($A116="",$B$2=""),"",SUMIFS('연차 사용 기록'!$H$4:$H$1503,'연차 사용 기록'!$C$4:$C$1503,$A116,'연차 사용 기록'!$A$4:$A$1503,"&gt;="&amp;DATE(YEAR($B$2),MONTH($B$2)+5,1),'연차 사용 기록'!$A$4:$A$1503,"&lt;"&amp;DATE(YEAR($B$2),MONTH($B$2)+6,1)))</f>
        <v/>
      </c>
      <c r="U116" s="15">
        <f>IF(OR($A116="",$B$2=""),"",SUMIFS('연차 사용 기록'!$H$4:$H$1503,'연차 사용 기록'!$C$4:$C$1503,$A116,'연차 사용 기록'!$A$4:$A$1503,"&gt;="&amp;DATE(YEAR($B$2),MONTH($B$2)+6,1),'연차 사용 기록'!$A$4:$A$1503,"&lt;"&amp;DATE(YEAR($B$2),MONTH($B$2)+7,1)))</f>
        <v/>
      </c>
      <c r="V116" s="15">
        <f>IF(OR($A116="",$B$2=""),"",SUMIFS('연차 사용 기록'!$H$4:$H$1503,'연차 사용 기록'!$C$4:$C$1503,$A116,'연차 사용 기록'!$A$4:$A$1503,"&gt;="&amp;DATE(YEAR($B$2),MONTH($B$2)+7,1),'연차 사용 기록'!$A$4:$A$1503,"&lt;"&amp;DATE(YEAR($B$2),MONTH($B$2)+8,1)))</f>
        <v/>
      </c>
      <c r="W116" s="15">
        <f>IF(OR($A116="",$B$2=""),"",SUMIFS('연차 사용 기록'!$H$4:$H$1503,'연차 사용 기록'!$C$4:$C$1503,$A116,'연차 사용 기록'!$A$4:$A$1503,"&gt;="&amp;DATE(YEAR($B$2),MONTH($B$2)+8,1),'연차 사용 기록'!$A$4:$A$1503,"&lt;"&amp;DATE(YEAR($B$2),MONTH($B$2)+9,1)))</f>
        <v/>
      </c>
      <c r="X116" s="15">
        <f>IF(OR($A116="",$B$2=""),"",SUMIFS('연차 사용 기록'!$H$4:$H$1503,'연차 사용 기록'!$C$4:$C$1503,$A116,'연차 사용 기록'!$A$4:$A$1503,"&gt;="&amp;DATE(YEAR($B$2),MONTH($B$2)+9,1),'연차 사용 기록'!$A$4:$A$1503,"&lt;"&amp;DATE(YEAR($B$2),MONTH($B$2)+10,1)))</f>
        <v/>
      </c>
      <c r="Y116" s="15">
        <f>IF(OR($A116="",$B$2=""),"",SUMIFS('연차 사용 기록'!$H$4:$H$1503,'연차 사용 기록'!$C$4:$C$1503,$A116,'연차 사용 기록'!$A$4:$A$1503,"&gt;="&amp;DATE(YEAR($B$2),MONTH($B$2)+10,1),'연차 사용 기록'!$A$4:$A$1503,"&lt;"&amp;DATE(YEAR($B$2),MONTH($B$2)+11,1)))</f>
        <v/>
      </c>
      <c r="Z116" s="15">
        <f>IF(OR($A116="",$B$2=""),"",SUMIFS('연차 사용 기록'!$H$4:$H$1503,'연차 사용 기록'!$C$4:$C$1503,$A116,'연차 사용 기록'!$A$4:$A$1503,"&gt;="&amp;DATE(YEAR($B$2),MONTH($B$2)+11,1),'연차 사용 기록'!$A$4:$A$1503,"&lt;"&amp;DATE(YEAR($B$2),MONTH($B$2)+12,1)))</f>
        <v/>
      </c>
    </row>
    <row r="117">
      <c r="A117" s="12" t="n"/>
      <c r="B117" s="12" t="n"/>
      <c r="C117" s="12" t="n"/>
      <c r="D117" s="7" t="n"/>
      <c r="E117" s="12" t="n"/>
      <c r="F117" s="12" t="n"/>
      <c r="G117" s="12">
        <f>IF(A117="","",SUMIFS('연차 사용 기록'!$H$4:$H$1503,'연차 사용 기록'!$C$4:$C$1503,A117,'연차 사용 기록'!$A$4:$A$1503,"&gt;="&amp;IF($B$2="",0,$B$2),'연차 사용 기록'!$A$4:$A$1503,"&lt;="&amp;IF($D$2="",2958465,$D$2)))</f>
        <v/>
      </c>
      <c r="H117" s="12">
        <f>IF(A117="","",(N(E117)+N(F117))-N(G117))</f>
        <v/>
      </c>
      <c r="I117" s="13">
        <f>IF(OR(A117="",(N(E117)+N(F117))=0),"",G117/(N(E117)+N(F117)))</f>
        <v/>
      </c>
      <c r="J117" s="7" t="n"/>
      <c r="K117" s="7" t="n"/>
      <c r="L117" s="12">
        <f>IF(OR(A117="",$D$2=""),"",IF(TODAY()&gt;$D$2,H117,""))</f>
        <v/>
      </c>
      <c r="M117" s="12" t="n"/>
      <c r="N117" s="14" t="n"/>
      <c r="O117" s="15">
        <f>IF(OR($A117="",$B$2=""),"",SUMIFS('연차 사용 기록'!$H$4:$H$1503,'연차 사용 기록'!$C$4:$C$1503,$A117,'연차 사용 기록'!$A$4:$A$1503,"&gt;="&amp;DATE(YEAR($B$2),MONTH($B$2)+0,1),'연차 사용 기록'!$A$4:$A$1503,"&lt;"&amp;DATE(YEAR($B$2),MONTH($B$2)+1,1)))</f>
        <v/>
      </c>
      <c r="P117" s="15">
        <f>IF(OR($A117="",$B$2=""),"",SUMIFS('연차 사용 기록'!$H$4:$H$1503,'연차 사용 기록'!$C$4:$C$1503,$A117,'연차 사용 기록'!$A$4:$A$1503,"&gt;="&amp;DATE(YEAR($B$2),MONTH($B$2)+1,1),'연차 사용 기록'!$A$4:$A$1503,"&lt;"&amp;DATE(YEAR($B$2),MONTH($B$2)+2,1)))</f>
        <v/>
      </c>
      <c r="Q117" s="15">
        <f>IF(OR($A117="",$B$2=""),"",SUMIFS('연차 사용 기록'!$H$4:$H$1503,'연차 사용 기록'!$C$4:$C$1503,$A117,'연차 사용 기록'!$A$4:$A$1503,"&gt;="&amp;DATE(YEAR($B$2),MONTH($B$2)+2,1),'연차 사용 기록'!$A$4:$A$1503,"&lt;"&amp;DATE(YEAR($B$2),MONTH($B$2)+3,1)))</f>
        <v/>
      </c>
      <c r="R117" s="15">
        <f>IF(OR($A117="",$B$2=""),"",SUMIFS('연차 사용 기록'!$H$4:$H$1503,'연차 사용 기록'!$C$4:$C$1503,$A117,'연차 사용 기록'!$A$4:$A$1503,"&gt;="&amp;DATE(YEAR($B$2),MONTH($B$2)+3,1),'연차 사용 기록'!$A$4:$A$1503,"&lt;"&amp;DATE(YEAR($B$2),MONTH($B$2)+4,1)))</f>
        <v/>
      </c>
      <c r="S117" s="15">
        <f>IF(OR($A117="",$B$2=""),"",SUMIFS('연차 사용 기록'!$H$4:$H$1503,'연차 사용 기록'!$C$4:$C$1503,$A117,'연차 사용 기록'!$A$4:$A$1503,"&gt;="&amp;DATE(YEAR($B$2),MONTH($B$2)+4,1),'연차 사용 기록'!$A$4:$A$1503,"&lt;"&amp;DATE(YEAR($B$2),MONTH($B$2)+5,1)))</f>
        <v/>
      </c>
      <c r="T117" s="15">
        <f>IF(OR($A117="",$B$2=""),"",SUMIFS('연차 사용 기록'!$H$4:$H$1503,'연차 사용 기록'!$C$4:$C$1503,$A117,'연차 사용 기록'!$A$4:$A$1503,"&gt;="&amp;DATE(YEAR($B$2),MONTH($B$2)+5,1),'연차 사용 기록'!$A$4:$A$1503,"&lt;"&amp;DATE(YEAR($B$2),MONTH($B$2)+6,1)))</f>
        <v/>
      </c>
      <c r="U117" s="15">
        <f>IF(OR($A117="",$B$2=""),"",SUMIFS('연차 사용 기록'!$H$4:$H$1503,'연차 사용 기록'!$C$4:$C$1503,$A117,'연차 사용 기록'!$A$4:$A$1503,"&gt;="&amp;DATE(YEAR($B$2),MONTH($B$2)+6,1),'연차 사용 기록'!$A$4:$A$1503,"&lt;"&amp;DATE(YEAR($B$2),MONTH($B$2)+7,1)))</f>
        <v/>
      </c>
      <c r="V117" s="15">
        <f>IF(OR($A117="",$B$2=""),"",SUMIFS('연차 사용 기록'!$H$4:$H$1503,'연차 사용 기록'!$C$4:$C$1503,$A117,'연차 사용 기록'!$A$4:$A$1503,"&gt;="&amp;DATE(YEAR($B$2),MONTH($B$2)+7,1),'연차 사용 기록'!$A$4:$A$1503,"&lt;"&amp;DATE(YEAR($B$2),MONTH($B$2)+8,1)))</f>
        <v/>
      </c>
      <c r="W117" s="15">
        <f>IF(OR($A117="",$B$2=""),"",SUMIFS('연차 사용 기록'!$H$4:$H$1503,'연차 사용 기록'!$C$4:$C$1503,$A117,'연차 사용 기록'!$A$4:$A$1503,"&gt;="&amp;DATE(YEAR($B$2),MONTH($B$2)+8,1),'연차 사용 기록'!$A$4:$A$1503,"&lt;"&amp;DATE(YEAR($B$2),MONTH($B$2)+9,1)))</f>
        <v/>
      </c>
      <c r="X117" s="15">
        <f>IF(OR($A117="",$B$2=""),"",SUMIFS('연차 사용 기록'!$H$4:$H$1503,'연차 사용 기록'!$C$4:$C$1503,$A117,'연차 사용 기록'!$A$4:$A$1503,"&gt;="&amp;DATE(YEAR($B$2),MONTH($B$2)+9,1),'연차 사용 기록'!$A$4:$A$1503,"&lt;"&amp;DATE(YEAR($B$2),MONTH($B$2)+10,1)))</f>
        <v/>
      </c>
      <c r="Y117" s="15">
        <f>IF(OR($A117="",$B$2=""),"",SUMIFS('연차 사용 기록'!$H$4:$H$1503,'연차 사용 기록'!$C$4:$C$1503,$A117,'연차 사용 기록'!$A$4:$A$1503,"&gt;="&amp;DATE(YEAR($B$2),MONTH($B$2)+10,1),'연차 사용 기록'!$A$4:$A$1503,"&lt;"&amp;DATE(YEAR($B$2),MONTH($B$2)+11,1)))</f>
        <v/>
      </c>
      <c r="Z117" s="15">
        <f>IF(OR($A117="",$B$2=""),"",SUMIFS('연차 사용 기록'!$H$4:$H$1503,'연차 사용 기록'!$C$4:$C$1503,$A117,'연차 사용 기록'!$A$4:$A$1503,"&gt;="&amp;DATE(YEAR($B$2),MONTH($B$2)+11,1),'연차 사용 기록'!$A$4:$A$1503,"&lt;"&amp;DATE(YEAR($B$2),MONTH($B$2)+12,1)))</f>
        <v/>
      </c>
    </row>
    <row r="118">
      <c r="A118" s="12" t="n"/>
      <c r="B118" s="12" t="n"/>
      <c r="C118" s="12" t="n"/>
      <c r="D118" s="7" t="n"/>
      <c r="E118" s="12" t="n"/>
      <c r="F118" s="12" t="n"/>
      <c r="G118" s="12">
        <f>IF(A118="","",SUMIFS('연차 사용 기록'!$H$4:$H$1503,'연차 사용 기록'!$C$4:$C$1503,A118,'연차 사용 기록'!$A$4:$A$1503,"&gt;="&amp;IF($B$2="",0,$B$2),'연차 사용 기록'!$A$4:$A$1503,"&lt;="&amp;IF($D$2="",2958465,$D$2)))</f>
        <v/>
      </c>
      <c r="H118" s="12">
        <f>IF(A118="","",(N(E118)+N(F118))-N(G118))</f>
        <v/>
      </c>
      <c r="I118" s="13">
        <f>IF(OR(A118="",(N(E118)+N(F118))=0),"",G118/(N(E118)+N(F118)))</f>
        <v/>
      </c>
      <c r="J118" s="7" t="n"/>
      <c r="K118" s="7" t="n"/>
      <c r="L118" s="12">
        <f>IF(OR(A118="",$D$2=""),"",IF(TODAY()&gt;$D$2,H118,""))</f>
        <v/>
      </c>
      <c r="M118" s="12" t="n"/>
      <c r="N118" s="14" t="n"/>
      <c r="O118" s="15">
        <f>IF(OR($A118="",$B$2=""),"",SUMIFS('연차 사용 기록'!$H$4:$H$1503,'연차 사용 기록'!$C$4:$C$1503,$A118,'연차 사용 기록'!$A$4:$A$1503,"&gt;="&amp;DATE(YEAR($B$2),MONTH($B$2)+0,1),'연차 사용 기록'!$A$4:$A$1503,"&lt;"&amp;DATE(YEAR($B$2),MONTH($B$2)+1,1)))</f>
        <v/>
      </c>
      <c r="P118" s="15">
        <f>IF(OR($A118="",$B$2=""),"",SUMIFS('연차 사용 기록'!$H$4:$H$1503,'연차 사용 기록'!$C$4:$C$1503,$A118,'연차 사용 기록'!$A$4:$A$1503,"&gt;="&amp;DATE(YEAR($B$2),MONTH($B$2)+1,1),'연차 사용 기록'!$A$4:$A$1503,"&lt;"&amp;DATE(YEAR($B$2),MONTH($B$2)+2,1)))</f>
        <v/>
      </c>
      <c r="Q118" s="15">
        <f>IF(OR($A118="",$B$2=""),"",SUMIFS('연차 사용 기록'!$H$4:$H$1503,'연차 사용 기록'!$C$4:$C$1503,$A118,'연차 사용 기록'!$A$4:$A$1503,"&gt;="&amp;DATE(YEAR($B$2),MONTH($B$2)+2,1),'연차 사용 기록'!$A$4:$A$1503,"&lt;"&amp;DATE(YEAR($B$2),MONTH($B$2)+3,1)))</f>
        <v/>
      </c>
      <c r="R118" s="15">
        <f>IF(OR($A118="",$B$2=""),"",SUMIFS('연차 사용 기록'!$H$4:$H$1503,'연차 사용 기록'!$C$4:$C$1503,$A118,'연차 사용 기록'!$A$4:$A$1503,"&gt;="&amp;DATE(YEAR($B$2),MONTH($B$2)+3,1),'연차 사용 기록'!$A$4:$A$1503,"&lt;"&amp;DATE(YEAR($B$2),MONTH($B$2)+4,1)))</f>
        <v/>
      </c>
      <c r="S118" s="15">
        <f>IF(OR($A118="",$B$2=""),"",SUMIFS('연차 사용 기록'!$H$4:$H$1503,'연차 사용 기록'!$C$4:$C$1503,$A118,'연차 사용 기록'!$A$4:$A$1503,"&gt;="&amp;DATE(YEAR($B$2),MONTH($B$2)+4,1),'연차 사용 기록'!$A$4:$A$1503,"&lt;"&amp;DATE(YEAR($B$2),MONTH($B$2)+5,1)))</f>
        <v/>
      </c>
      <c r="T118" s="15">
        <f>IF(OR($A118="",$B$2=""),"",SUMIFS('연차 사용 기록'!$H$4:$H$1503,'연차 사용 기록'!$C$4:$C$1503,$A118,'연차 사용 기록'!$A$4:$A$1503,"&gt;="&amp;DATE(YEAR($B$2),MONTH($B$2)+5,1),'연차 사용 기록'!$A$4:$A$1503,"&lt;"&amp;DATE(YEAR($B$2),MONTH($B$2)+6,1)))</f>
        <v/>
      </c>
      <c r="U118" s="15">
        <f>IF(OR($A118="",$B$2=""),"",SUMIFS('연차 사용 기록'!$H$4:$H$1503,'연차 사용 기록'!$C$4:$C$1503,$A118,'연차 사용 기록'!$A$4:$A$1503,"&gt;="&amp;DATE(YEAR($B$2),MONTH($B$2)+6,1),'연차 사용 기록'!$A$4:$A$1503,"&lt;"&amp;DATE(YEAR($B$2),MONTH($B$2)+7,1)))</f>
        <v/>
      </c>
      <c r="V118" s="15">
        <f>IF(OR($A118="",$B$2=""),"",SUMIFS('연차 사용 기록'!$H$4:$H$1503,'연차 사용 기록'!$C$4:$C$1503,$A118,'연차 사용 기록'!$A$4:$A$1503,"&gt;="&amp;DATE(YEAR($B$2),MONTH($B$2)+7,1),'연차 사용 기록'!$A$4:$A$1503,"&lt;"&amp;DATE(YEAR($B$2),MONTH($B$2)+8,1)))</f>
        <v/>
      </c>
      <c r="W118" s="15">
        <f>IF(OR($A118="",$B$2=""),"",SUMIFS('연차 사용 기록'!$H$4:$H$1503,'연차 사용 기록'!$C$4:$C$1503,$A118,'연차 사용 기록'!$A$4:$A$1503,"&gt;="&amp;DATE(YEAR($B$2),MONTH($B$2)+8,1),'연차 사용 기록'!$A$4:$A$1503,"&lt;"&amp;DATE(YEAR($B$2),MONTH($B$2)+9,1)))</f>
        <v/>
      </c>
      <c r="X118" s="15">
        <f>IF(OR($A118="",$B$2=""),"",SUMIFS('연차 사용 기록'!$H$4:$H$1503,'연차 사용 기록'!$C$4:$C$1503,$A118,'연차 사용 기록'!$A$4:$A$1503,"&gt;="&amp;DATE(YEAR($B$2),MONTH($B$2)+9,1),'연차 사용 기록'!$A$4:$A$1503,"&lt;"&amp;DATE(YEAR($B$2),MONTH($B$2)+10,1)))</f>
        <v/>
      </c>
      <c r="Y118" s="15">
        <f>IF(OR($A118="",$B$2=""),"",SUMIFS('연차 사용 기록'!$H$4:$H$1503,'연차 사용 기록'!$C$4:$C$1503,$A118,'연차 사용 기록'!$A$4:$A$1503,"&gt;="&amp;DATE(YEAR($B$2),MONTH($B$2)+10,1),'연차 사용 기록'!$A$4:$A$1503,"&lt;"&amp;DATE(YEAR($B$2),MONTH($B$2)+11,1)))</f>
        <v/>
      </c>
      <c r="Z118" s="15">
        <f>IF(OR($A118="",$B$2=""),"",SUMIFS('연차 사용 기록'!$H$4:$H$1503,'연차 사용 기록'!$C$4:$C$1503,$A118,'연차 사용 기록'!$A$4:$A$1503,"&gt;="&amp;DATE(YEAR($B$2),MONTH($B$2)+11,1),'연차 사용 기록'!$A$4:$A$1503,"&lt;"&amp;DATE(YEAR($B$2),MONTH($B$2)+12,1)))</f>
        <v/>
      </c>
    </row>
    <row r="119">
      <c r="A119" s="12" t="n"/>
      <c r="B119" s="12" t="n"/>
      <c r="C119" s="12" t="n"/>
      <c r="D119" s="7" t="n"/>
      <c r="E119" s="12" t="n"/>
      <c r="F119" s="12" t="n"/>
      <c r="G119" s="12">
        <f>IF(A119="","",SUMIFS('연차 사용 기록'!$H$4:$H$1503,'연차 사용 기록'!$C$4:$C$1503,A119,'연차 사용 기록'!$A$4:$A$1503,"&gt;="&amp;IF($B$2="",0,$B$2),'연차 사용 기록'!$A$4:$A$1503,"&lt;="&amp;IF($D$2="",2958465,$D$2)))</f>
        <v/>
      </c>
      <c r="H119" s="12">
        <f>IF(A119="","",(N(E119)+N(F119))-N(G119))</f>
        <v/>
      </c>
      <c r="I119" s="13">
        <f>IF(OR(A119="",(N(E119)+N(F119))=0),"",G119/(N(E119)+N(F119)))</f>
        <v/>
      </c>
      <c r="J119" s="7" t="n"/>
      <c r="K119" s="7" t="n"/>
      <c r="L119" s="12">
        <f>IF(OR(A119="",$D$2=""),"",IF(TODAY()&gt;$D$2,H119,""))</f>
        <v/>
      </c>
      <c r="M119" s="12" t="n"/>
      <c r="N119" s="14" t="n"/>
      <c r="O119" s="15">
        <f>IF(OR($A119="",$B$2=""),"",SUMIFS('연차 사용 기록'!$H$4:$H$1503,'연차 사용 기록'!$C$4:$C$1503,$A119,'연차 사용 기록'!$A$4:$A$1503,"&gt;="&amp;DATE(YEAR($B$2),MONTH($B$2)+0,1),'연차 사용 기록'!$A$4:$A$1503,"&lt;"&amp;DATE(YEAR($B$2),MONTH($B$2)+1,1)))</f>
        <v/>
      </c>
      <c r="P119" s="15">
        <f>IF(OR($A119="",$B$2=""),"",SUMIFS('연차 사용 기록'!$H$4:$H$1503,'연차 사용 기록'!$C$4:$C$1503,$A119,'연차 사용 기록'!$A$4:$A$1503,"&gt;="&amp;DATE(YEAR($B$2),MONTH($B$2)+1,1),'연차 사용 기록'!$A$4:$A$1503,"&lt;"&amp;DATE(YEAR($B$2),MONTH($B$2)+2,1)))</f>
        <v/>
      </c>
      <c r="Q119" s="15">
        <f>IF(OR($A119="",$B$2=""),"",SUMIFS('연차 사용 기록'!$H$4:$H$1503,'연차 사용 기록'!$C$4:$C$1503,$A119,'연차 사용 기록'!$A$4:$A$1503,"&gt;="&amp;DATE(YEAR($B$2),MONTH($B$2)+2,1),'연차 사용 기록'!$A$4:$A$1503,"&lt;"&amp;DATE(YEAR($B$2),MONTH($B$2)+3,1)))</f>
        <v/>
      </c>
      <c r="R119" s="15">
        <f>IF(OR($A119="",$B$2=""),"",SUMIFS('연차 사용 기록'!$H$4:$H$1503,'연차 사용 기록'!$C$4:$C$1503,$A119,'연차 사용 기록'!$A$4:$A$1503,"&gt;="&amp;DATE(YEAR($B$2),MONTH($B$2)+3,1),'연차 사용 기록'!$A$4:$A$1503,"&lt;"&amp;DATE(YEAR($B$2),MONTH($B$2)+4,1)))</f>
        <v/>
      </c>
      <c r="S119" s="15">
        <f>IF(OR($A119="",$B$2=""),"",SUMIFS('연차 사용 기록'!$H$4:$H$1503,'연차 사용 기록'!$C$4:$C$1503,$A119,'연차 사용 기록'!$A$4:$A$1503,"&gt;="&amp;DATE(YEAR($B$2),MONTH($B$2)+4,1),'연차 사용 기록'!$A$4:$A$1503,"&lt;"&amp;DATE(YEAR($B$2),MONTH($B$2)+5,1)))</f>
        <v/>
      </c>
      <c r="T119" s="15">
        <f>IF(OR($A119="",$B$2=""),"",SUMIFS('연차 사용 기록'!$H$4:$H$1503,'연차 사용 기록'!$C$4:$C$1503,$A119,'연차 사용 기록'!$A$4:$A$1503,"&gt;="&amp;DATE(YEAR($B$2),MONTH($B$2)+5,1),'연차 사용 기록'!$A$4:$A$1503,"&lt;"&amp;DATE(YEAR($B$2),MONTH($B$2)+6,1)))</f>
        <v/>
      </c>
      <c r="U119" s="15">
        <f>IF(OR($A119="",$B$2=""),"",SUMIFS('연차 사용 기록'!$H$4:$H$1503,'연차 사용 기록'!$C$4:$C$1503,$A119,'연차 사용 기록'!$A$4:$A$1503,"&gt;="&amp;DATE(YEAR($B$2),MONTH($B$2)+6,1),'연차 사용 기록'!$A$4:$A$1503,"&lt;"&amp;DATE(YEAR($B$2),MONTH($B$2)+7,1)))</f>
        <v/>
      </c>
      <c r="V119" s="15">
        <f>IF(OR($A119="",$B$2=""),"",SUMIFS('연차 사용 기록'!$H$4:$H$1503,'연차 사용 기록'!$C$4:$C$1503,$A119,'연차 사용 기록'!$A$4:$A$1503,"&gt;="&amp;DATE(YEAR($B$2),MONTH($B$2)+7,1),'연차 사용 기록'!$A$4:$A$1503,"&lt;"&amp;DATE(YEAR($B$2),MONTH($B$2)+8,1)))</f>
        <v/>
      </c>
      <c r="W119" s="15">
        <f>IF(OR($A119="",$B$2=""),"",SUMIFS('연차 사용 기록'!$H$4:$H$1503,'연차 사용 기록'!$C$4:$C$1503,$A119,'연차 사용 기록'!$A$4:$A$1503,"&gt;="&amp;DATE(YEAR($B$2),MONTH($B$2)+8,1),'연차 사용 기록'!$A$4:$A$1503,"&lt;"&amp;DATE(YEAR($B$2),MONTH($B$2)+9,1)))</f>
        <v/>
      </c>
      <c r="X119" s="15">
        <f>IF(OR($A119="",$B$2=""),"",SUMIFS('연차 사용 기록'!$H$4:$H$1503,'연차 사용 기록'!$C$4:$C$1503,$A119,'연차 사용 기록'!$A$4:$A$1503,"&gt;="&amp;DATE(YEAR($B$2),MONTH($B$2)+9,1),'연차 사용 기록'!$A$4:$A$1503,"&lt;"&amp;DATE(YEAR($B$2),MONTH($B$2)+10,1)))</f>
        <v/>
      </c>
      <c r="Y119" s="15">
        <f>IF(OR($A119="",$B$2=""),"",SUMIFS('연차 사용 기록'!$H$4:$H$1503,'연차 사용 기록'!$C$4:$C$1503,$A119,'연차 사용 기록'!$A$4:$A$1503,"&gt;="&amp;DATE(YEAR($B$2),MONTH($B$2)+10,1),'연차 사용 기록'!$A$4:$A$1503,"&lt;"&amp;DATE(YEAR($B$2),MONTH($B$2)+11,1)))</f>
        <v/>
      </c>
      <c r="Z119" s="15">
        <f>IF(OR($A119="",$B$2=""),"",SUMIFS('연차 사용 기록'!$H$4:$H$1503,'연차 사용 기록'!$C$4:$C$1503,$A119,'연차 사용 기록'!$A$4:$A$1503,"&gt;="&amp;DATE(YEAR($B$2),MONTH($B$2)+11,1),'연차 사용 기록'!$A$4:$A$1503,"&lt;"&amp;DATE(YEAR($B$2),MONTH($B$2)+12,1)))</f>
        <v/>
      </c>
    </row>
    <row r="120">
      <c r="A120" s="12" t="n"/>
      <c r="B120" s="12" t="n"/>
      <c r="C120" s="12" t="n"/>
      <c r="D120" s="7" t="n"/>
      <c r="E120" s="12" t="n"/>
      <c r="F120" s="12" t="n"/>
      <c r="G120" s="12">
        <f>IF(A120="","",SUMIFS('연차 사용 기록'!$H$4:$H$1503,'연차 사용 기록'!$C$4:$C$1503,A120,'연차 사용 기록'!$A$4:$A$1503,"&gt;="&amp;IF($B$2="",0,$B$2),'연차 사용 기록'!$A$4:$A$1503,"&lt;="&amp;IF($D$2="",2958465,$D$2)))</f>
        <v/>
      </c>
      <c r="H120" s="12">
        <f>IF(A120="","",(N(E120)+N(F120))-N(G120))</f>
        <v/>
      </c>
      <c r="I120" s="13">
        <f>IF(OR(A120="",(N(E120)+N(F120))=0),"",G120/(N(E120)+N(F120)))</f>
        <v/>
      </c>
      <c r="J120" s="7" t="n"/>
      <c r="K120" s="7" t="n"/>
      <c r="L120" s="12">
        <f>IF(OR(A120="",$D$2=""),"",IF(TODAY()&gt;$D$2,H120,""))</f>
        <v/>
      </c>
      <c r="M120" s="12" t="n"/>
      <c r="N120" s="14" t="n"/>
      <c r="O120" s="15">
        <f>IF(OR($A120="",$B$2=""),"",SUMIFS('연차 사용 기록'!$H$4:$H$1503,'연차 사용 기록'!$C$4:$C$1503,$A120,'연차 사용 기록'!$A$4:$A$1503,"&gt;="&amp;DATE(YEAR($B$2),MONTH($B$2)+0,1),'연차 사용 기록'!$A$4:$A$1503,"&lt;"&amp;DATE(YEAR($B$2),MONTH($B$2)+1,1)))</f>
        <v/>
      </c>
      <c r="P120" s="15">
        <f>IF(OR($A120="",$B$2=""),"",SUMIFS('연차 사용 기록'!$H$4:$H$1503,'연차 사용 기록'!$C$4:$C$1503,$A120,'연차 사용 기록'!$A$4:$A$1503,"&gt;="&amp;DATE(YEAR($B$2),MONTH($B$2)+1,1),'연차 사용 기록'!$A$4:$A$1503,"&lt;"&amp;DATE(YEAR($B$2),MONTH($B$2)+2,1)))</f>
        <v/>
      </c>
      <c r="Q120" s="15">
        <f>IF(OR($A120="",$B$2=""),"",SUMIFS('연차 사용 기록'!$H$4:$H$1503,'연차 사용 기록'!$C$4:$C$1503,$A120,'연차 사용 기록'!$A$4:$A$1503,"&gt;="&amp;DATE(YEAR($B$2),MONTH($B$2)+2,1),'연차 사용 기록'!$A$4:$A$1503,"&lt;"&amp;DATE(YEAR($B$2),MONTH($B$2)+3,1)))</f>
        <v/>
      </c>
      <c r="R120" s="15">
        <f>IF(OR($A120="",$B$2=""),"",SUMIFS('연차 사용 기록'!$H$4:$H$1503,'연차 사용 기록'!$C$4:$C$1503,$A120,'연차 사용 기록'!$A$4:$A$1503,"&gt;="&amp;DATE(YEAR($B$2),MONTH($B$2)+3,1),'연차 사용 기록'!$A$4:$A$1503,"&lt;"&amp;DATE(YEAR($B$2),MONTH($B$2)+4,1)))</f>
        <v/>
      </c>
      <c r="S120" s="15">
        <f>IF(OR($A120="",$B$2=""),"",SUMIFS('연차 사용 기록'!$H$4:$H$1503,'연차 사용 기록'!$C$4:$C$1503,$A120,'연차 사용 기록'!$A$4:$A$1503,"&gt;="&amp;DATE(YEAR($B$2),MONTH($B$2)+4,1),'연차 사용 기록'!$A$4:$A$1503,"&lt;"&amp;DATE(YEAR($B$2),MONTH($B$2)+5,1)))</f>
        <v/>
      </c>
      <c r="T120" s="15">
        <f>IF(OR($A120="",$B$2=""),"",SUMIFS('연차 사용 기록'!$H$4:$H$1503,'연차 사용 기록'!$C$4:$C$1503,$A120,'연차 사용 기록'!$A$4:$A$1503,"&gt;="&amp;DATE(YEAR($B$2),MONTH($B$2)+5,1),'연차 사용 기록'!$A$4:$A$1503,"&lt;"&amp;DATE(YEAR($B$2),MONTH($B$2)+6,1)))</f>
        <v/>
      </c>
      <c r="U120" s="15">
        <f>IF(OR($A120="",$B$2=""),"",SUMIFS('연차 사용 기록'!$H$4:$H$1503,'연차 사용 기록'!$C$4:$C$1503,$A120,'연차 사용 기록'!$A$4:$A$1503,"&gt;="&amp;DATE(YEAR($B$2),MONTH($B$2)+6,1),'연차 사용 기록'!$A$4:$A$1503,"&lt;"&amp;DATE(YEAR($B$2),MONTH($B$2)+7,1)))</f>
        <v/>
      </c>
      <c r="V120" s="15">
        <f>IF(OR($A120="",$B$2=""),"",SUMIFS('연차 사용 기록'!$H$4:$H$1503,'연차 사용 기록'!$C$4:$C$1503,$A120,'연차 사용 기록'!$A$4:$A$1503,"&gt;="&amp;DATE(YEAR($B$2),MONTH($B$2)+7,1),'연차 사용 기록'!$A$4:$A$1503,"&lt;"&amp;DATE(YEAR($B$2),MONTH($B$2)+8,1)))</f>
        <v/>
      </c>
      <c r="W120" s="15">
        <f>IF(OR($A120="",$B$2=""),"",SUMIFS('연차 사용 기록'!$H$4:$H$1503,'연차 사용 기록'!$C$4:$C$1503,$A120,'연차 사용 기록'!$A$4:$A$1503,"&gt;="&amp;DATE(YEAR($B$2),MONTH($B$2)+8,1),'연차 사용 기록'!$A$4:$A$1503,"&lt;"&amp;DATE(YEAR($B$2),MONTH($B$2)+9,1)))</f>
        <v/>
      </c>
      <c r="X120" s="15">
        <f>IF(OR($A120="",$B$2=""),"",SUMIFS('연차 사용 기록'!$H$4:$H$1503,'연차 사용 기록'!$C$4:$C$1503,$A120,'연차 사용 기록'!$A$4:$A$1503,"&gt;="&amp;DATE(YEAR($B$2),MONTH($B$2)+9,1),'연차 사용 기록'!$A$4:$A$1503,"&lt;"&amp;DATE(YEAR($B$2),MONTH($B$2)+10,1)))</f>
        <v/>
      </c>
      <c r="Y120" s="15">
        <f>IF(OR($A120="",$B$2=""),"",SUMIFS('연차 사용 기록'!$H$4:$H$1503,'연차 사용 기록'!$C$4:$C$1503,$A120,'연차 사용 기록'!$A$4:$A$1503,"&gt;="&amp;DATE(YEAR($B$2),MONTH($B$2)+10,1),'연차 사용 기록'!$A$4:$A$1503,"&lt;"&amp;DATE(YEAR($B$2),MONTH($B$2)+11,1)))</f>
        <v/>
      </c>
      <c r="Z120" s="15">
        <f>IF(OR($A120="",$B$2=""),"",SUMIFS('연차 사용 기록'!$H$4:$H$1503,'연차 사용 기록'!$C$4:$C$1503,$A120,'연차 사용 기록'!$A$4:$A$1503,"&gt;="&amp;DATE(YEAR($B$2),MONTH($B$2)+11,1),'연차 사용 기록'!$A$4:$A$1503,"&lt;"&amp;DATE(YEAR($B$2),MONTH($B$2)+12,1)))</f>
        <v/>
      </c>
    </row>
    <row r="121">
      <c r="A121" s="12" t="n"/>
      <c r="B121" s="12" t="n"/>
      <c r="C121" s="12" t="n"/>
      <c r="D121" s="7" t="n"/>
      <c r="E121" s="12" t="n"/>
      <c r="F121" s="12" t="n"/>
      <c r="G121" s="12">
        <f>IF(A121="","",SUMIFS('연차 사용 기록'!$H$4:$H$1503,'연차 사용 기록'!$C$4:$C$1503,A121,'연차 사용 기록'!$A$4:$A$1503,"&gt;="&amp;IF($B$2="",0,$B$2),'연차 사용 기록'!$A$4:$A$1503,"&lt;="&amp;IF($D$2="",2958465,$D$2)))</f>
        <v/>
      </c>
      <c r="H121" s="12">
        <f>IF(A121="","",(N(E121)+N(F121))-N(G121))</f>
        <v/>
      </c>
      <c r="I121" s="13">
        <f>IF(OR(A121="",(N(E121)+N(F121))=0),"",G121/(N(E121)+N(F121)))</f>
        <v/>
      </c>
      <c r="J121" s="7" t="n"/>
      <c r="K121" s="7" t="n"/>
      <c r="L121" s="12">
        <f>IF(OR(A121="",$D$2=""),"",IF(TODAY()&gt;$D$2,H121,""))</f>
        <v/>
      </c>
      <c r="M121" s="12" t="n"/>
      <c r="N121" s="14" t="n"/>
      <c r="O121" s="15">
        <f>IF(OR($A121="",$B$2=""),"",SUMIFS('연차 사용 기록'!$H$4:$H$1503,'연차 사용 기록'!$C$4:$C$1503,$A121,'연차 사용 기록'!$A$4:$A$1503,"&gt;="&amp;DATE(YEAR($B$2),MONTH($B$2)+0,1),'연차 사용 기록'!$A$4:$A$1503,"&lt;"&amp;DATE(YEAR($B$2),MONTH($B$2)+1,1)))</f>
        <v/>
      </c>
      <c r="P121" s="15">
        <f>IF(OR($A121="",$B$2=""),"",SUMIFS('연차 사용 기록'!$H$4:$H$1503,'연차 사용 기록'!$C$4:$C$1503,$A121,'연차 사용 기록'!$A$4:$A$1503,"&gt;="&amp;DATE(YEAR($B$2),MONTH($B$2)+1,1),'연차 사용 기록'!$A$4:$A$1503,"&lt;"&amp;DATE(YEAR($B$2),MONTH($B$2)+2,1)))</f>
        <v/>
      </c>
      <c r="Q121" s="15">
        <f>IF(OR($A121="",$B$2=""),"",SUMIFS('연차 사용 기록'!$H$4:$H$1503,'연차 사용 기록'!$C$4:$C$1503,$A121,'연차 사용 기록'!$A$4:$A$1503,"&gt;="&amp;DATE(YEAR($B$2),MONTH($B$2)+2,1),'연차 사용 기록'!$A$4:$A$1503,"&lt;"&amp;DATE(YEAR($B$2),MONTH($B$2)+3,1)))</f>
        <v/>
      </c>
      <c r="R121" s="15">
        <f>IF(OR($A121="",$B$2=""),"",SUMIFS('연차 사용 기록'!$H$4:$H$1503,'연차 사용 기록'!$C$4:$C$1503,$A121,'연차 사용 기록'!$A$4:$A$1503,"&gt;="&amp;DATE(YEAR($B$2),MONTH($B$2)+3,1),'연차 사용 기록'!$A$4:$A$1503,"&lt;"&amp;DATE(YEAR($B$2),MONTH($B$2)+4,1)))</f>
        <v/>
      </c>
      <c r="S121" s="15">
        <f>IF(OR($A121="",$B$2=""),"",SUMIFS('연차 사용 기록'!$H$4:$H$1503,'연차 사용 기록'!$C$4:$C$1503,$A121,'연차 사용 기록'!$A$4:$A$1503,"&gt;="&amp;DATE(YEAR($B$2),MONTH($B$2)+4,1),'연차 사용 기록'!$A$4:$A$1503,"&lt;"&amp;DATE(YEAR($B$2),MONTH($B$2)+5,1)))</f>
        <v/>
      </c>
      <c r="T121" s="15">
        <f>IF(OR($A121="",$B$2=""),"",SUMIFS('연차 사용 기록'!$H$4:$H$1503,'연차 사용 기록'!$C$4:$C$1503,$A121,'연차 사용 기록'!$A$4:$A$1503,"&gt;="&amp;DATE(YEAR($B$2),MONTH($B$2)+5,1),'연차 사용 기록'!$A$4:$A$1503,"&lt;"&amp;DATE(YEAR($B$2),MONTH($B$2)+6,1)))</f>
        <v/>
      </c>
      <c r="U121" s="15">
        <f>IF(OR($A121="",$B$2=""),"",SUMIFS('연차 사용 기록'!$H$4:$H$1503,'연차 사용 기록'!$C$4:$C$1503,$A121,'연차 사용 기록'!$A$4:$A$1503,"&gt;="&amp;DATE(YEAR($B$2),MONTH($B$2)+6,1),'연차 사용 기록'!$A$4:$A$1503,"&lt;"&amp;DATE(YEAR($B$2),MONTH($B$2)+7,1)))</f>
        <v/>
      </c>
      <c r="V121" s="15">
        <f>IF(OR($A121="",$B$2=""),"",SUMIFS('연차 사용 기록'!$H$4:$H$1503,'연차 사용 기록'!$C$4:$C$1503,$A121,'연차 사용 기록'!$A$4:$A$1503,"&gt;="&amp;DATE(YEAR($B$2),MONTH($B$2)+7,1),'연차 사용 기록'!$A$4:$A$1503,"&lt;"&amp;DATE(YEAR($B$2),MONTH($B$2)+8,1)))</f>
        <v/>
      </c>
      <c r="W121" s="15">
        <f>IF(OR($A121="",$B$2=""),"",SUMIFS('연차 사용 기록'!$H$4:$H$1503,'연차 사용 기록'!$C$4:$C$1503,$A121,'연차 사용 기록'!$A$4:$A$1503,"&gt;="&amp;DATE(YEAR($B$2),MONTH($B$2)+8,1),'연차 사용 기록'!$A$4:$A$1503,"&lt;"&amp;DATE(YEAR($B$2),MONTH($B$2)+9,1)))</f>
        <v/>
      </c>
      <c r="X121" s="15">
        <f>IF(OR($A121="",$B$2=""),"",SUMIFS('연차 사용 기록'!$H$4:$H$1503,'연차 사용 기록'!$C$4:$C$1503,$A121,'연차 사용 기록'!$A$4:$A$1503,"&gt;="&amp;DATE(YEAR($B$2),MONTH($B$2)+9,1),'연차 사용 기록'!$A$4:$A$1503,"&lt;"&amp;DATE(YEAR($B$2),MONTH($B$2)+10,1)))</f>
        <v/>
      </c>
      <c r="Y121" s="15">
        <f>IF(OR($A121="",$B$2=""),"",SUMIFS('연차 사용 기록'!$H$4:$H$1503,'연차 사용 기록'!$C$4:$C$1503,$A121,'연차 사용 기록'!$A$4:$A$1503,"&gt;="&amp;DATE(YEAR($B$2),MONTH($B$2)+10,1),'연차 사용 기록'!$A$4:$A$1503,"&lt;"&amp;DATE(YEAR($B$2),MONTH($B$2)+11,1)))</f>
        <v/>
      </c>
      <c r="Z121" s="15">
        <f>IF(OR($A121="",$B$2=""),"",SUMIFS('연차 사용 기록'!$H$4:$H$1503,'연차 사용 기록'!$C$4:$C$1503,$A121,'연차 사용 기록'!$A$4:$A$1503,"&gt;="&amp;DATE(YEAR($B$2),MONTH($B$2)+11,1),'연차 사용 기록'!$A$4:$A$1503,"&lt;"&amp;DATE(YEAR($B$2),MONTH($B$2)+12,1)))</f>
        <v/>
      </c>
    </row>
    <row r="122">
      <c r="A122" s="12" t="n"/>
      <c r="B122" s="12" t="n"/>
      <c r="C122" s="12" t="n"/>
      <c r="D122" s="7" t="n"/>
      <c r="E122" s="12" t="n"/>
      <c r="F122" s="12" t="n"/>
      <c r="G122" s="12">
        <f>IF(A122="","",SUMIFS('연차 사용 기록'!$H$4:$H$1503,'연차 사용 기록'!$C$4:$C$1503,A122,'연차 사용 기록'!$A$4:$A$1503,"&gt;="&amp;IF($B$2="",0,$B$2),'연차 사용 기록'!$A$4:$A$1503,"&lt;="&amp;IF($D$2="",2958465,$D$2)))</f>
        <v/>
      </c>
      <c r="H122" s="12">
        <f>IF(A122="","",(N(E122)+N(F122))-N(G122))</f>
        <v/>
      </c>
      <c r="I122" s="13">
        <f>IF(OR(A122="",(N(E122)+N(F122))=0),"",G122/(N(E122)+N(F122)))</f>
        <v/>
      </c>
      <c r="J122" s="7" t="n"/>
      <c r="K122" s="7" t="n"/>
      <c r="L122" s="12">
        <f>IF(OR(A122="",$D$2=""),"",IF(TODAY()&gt;$D$2,H122,""))</f>
        <v/>
      </c>
      <c r="M122" s="12" t="n"/>
      <c r="N122" s="14" t="n"/>
      <c r="O122" s="15">
        <f>IF(OR($A122="",$B$2=""),"",SUMIFS('연차 사용 기록'!$H$4:$H$1503,'연차 사용 기록'!$C$4:$C$1503,$A122,'연차 사용 기록'!$A$4:$A$1503,"&gt;="&amp;DATE(YEAR($B$2),MONTH($B$2)+0,1),'연차 사용 기록'!$A$4:$A$1503,"&lt;"&amp;DATE(YEAR($B$2),MONTH($B$2)+1,1)))</f>
        <v/>
      </c>
      <c r="P122" s="15">
        <f>IF(OR($A122="",$B$2=""),"",SUMIFS('연차 사용 기록'!$H$4:$H$1503,'연차 사용 기록'!$C$4:$C$1503,$A122,'연차 사용 기록'!$A$4:$A$1503,"&gt;="&amp;DATE(YEAR($B$2),MONTH($B$2)+1,1),'연차 사용 기록'!$A$4:$A$1503,"&lt;"&amp;DATE(YEAR($B$2),MONTH($B$2)+2,1)))</f>
        <v/>
      </c>
      <c r="Q122" s="15">
        <f>IF(OR($A122="",$B$2=""),"",SUMIFS('연차 사용 기록'!$H$4:$H$1503,'연차 사용 기록'!$C$4:$C$1503,$A122,'연차 사용 기록'!$A$4:$A$1503,"&gt;="&amp;DATE(YEAR($B$2),MONTH($B$2)+2,1),'연차 사용 기록'!$A$4:$A$1503,"&lt;"&amp;DATE(YEAR($B$2),MONTH($B$2)+3,1)))</f>
        <v/>
      </c>
      <c r="R122" s="15">
        <f>IF(OR($A122="",$B$2=""),"",SUMIFS('연차 사용 기록'!$H$4:$H$1503,'연차 사용 기록'!$C$4:$C$1503,$A122,'연차 사용 기록'!$A$4:$A$1503,"&gt;="&amp;DATE(YEAR($B$2),MONTH($B$2)+3,1),'연차 사용 기록'!$A$4:$A$1503,"&lt;"&amp;DATE(YEAR($B$2),MONTH($B$2)+4,1)))</f>
        <v/>
      </c>
      <c r="S122" s="15">
        <f>IF(OR($A122="",$B$2=""),"",SUMIFS('연차 사용 기록'!$H$4:$H$1503,'연차 사용 기록'!$C$4:$C$1503,$A122,'연차 사용 기록'!$A$4:$A$1503,"&gt;="&amp;DATE(YEAR($B$2),MONTH($B$2)+4,1),'연차 사용 기록'!$A$4:$A$1503,"&lt;"&amp;DATE(YEAR($B$2),MONTH($B$2)+5,1)))</f>
        <v/>
      </c>
      <c r="T122" s="15">
        <f>IF(OR($A122="",$B$2=""),"",SUMIFS('연차 사용 기록'!$H$4:$H$1503,'연차 사용 기록'!$C$4:$C$1503,$A122,'연차 사용 기록'!$A$4:$A$1503,"&gt;="&amp;DATE(YEAR($B$2),MONTH($B$2)+5,1),'연차 사용 기록'!$A$4:$A$1503,"&lt;"&amp;DATE(YEAR($B$2),MONTH($B$2)+6,1)))</f>
        <v/>
      </c>
      <c r="U122" s="15">
        <f>IF(OR($A122="",$B$2=""),"",SUMIFS('연차 사용 기록'!$H$4:$H$1503,'연차 사용 기록'!$C$4:$C$1503,$A122,'연차 사용 기록'!$A$4:$A$1503,"&gt;="&amp;DATE(YEAR($B$2),MONTH($B$2)+6,1),'연차 사용 기록'!$A$4:$A$1503,"&lt;"&amp;DATE(YEAR($B$2),MONTH($B$2)+7,1)))</f>
        <v/>
      </c>
      <c r="V122" s="15">
        <f>IF(OR($A122="",$B$2=""),"",SUMIFS('연차 사용 기록'!$H$4:$H$1503,'연차 사용 기록'!$C$4:$C$1503,$A122,'연차 사용 기록'!$A$4:$A$1503,"&gt;="&amp;DATE(YEAR($B$2),MONTH($B$2)+7,1),'연차 사용 기록'!$A$4:$A$1503,"&lt;"&amp;DATE(YEAR($B$2),MONTH($B$2)+8,1)))</f>
        <v/>
      </c>
      <c r="W122" s="15">
        <f>IF(OR($A122="",$B$2=""),"",SUMIFS('연차 사용 기록'!$H$4:$H$1503,'연차 사용 기록'!$C$4:$C$1503,$A122,'연차 사용 기록'!$A$4:$A$1503,"&gt;="&amp;DATE(YEAR($B$2),MONTH($B$2)+8,1),'연차 사용 기록'!$A$4:$A$1503,"&lt;"&amp;DATE(YEAR($B$2),MONTH($B$2)+9,1)))</f>
        <v/>
      </c>
      <c r="X122" s="15">
        <f>IF(OR($A122="",$B$2=""),"",SUMIFS('연차 사용 기록'!$H$4:$H$1503,'연차 사용 기록'!$C$4:$C$1503,$A122,'연차 사용 기록'!$A$4:$A$1503,"&gt;="&amp;DATE(YEAR($B$2),MONTH($B$2)+9,1),'연차 사용 기록'!$A$4:$A$1503,"&lt;"&amp;DATE(YEAR($B$2),MONTH($B$2)+10,1)))</f>
        <v/>
      </c>
      <c r="Y122" s="15">
        <f>IF(OR($A122="",$B$2=""),"",SUMIFS('연차 사용 기록'!$H$4:$H$1503,'연차 사용 기록'!$C$4:$C$1503,$A122,'연차 사용 기록'!$A$4:$A$1503,"&gt;="&amp;DATE(YEAR($B$2),MONTH($B$2)+10,1),'연차 사용 기록'!$A$4:$A$1503,"&lt;"&amp;DATE(YEAR($B$2),MONTH($B$2)+11,1)))</f>
        <v/>
      </c>
      <c r="Z122" s="15">
        <f>IF(OR($A122="",$B$2=""),"",SUMIFS('연차 사용 기록'!$H$4:$H$1503,'연차 사용 기록'!$C$4:$C$1503,$A122,'연차 사용 기록'!$A$4:$A$1503,"&gt;="&amp;DATE(YEAR($B$2),MONTH($B$2)+11,1),'연차 사용 기록'!$A$4:$A$1503,"&lt;"&amp;DATE(YEAR($B$2),MONTH($B$2)+12,1)))</f>
        <v/>
      </c>
    </row>
    <row r="123">
      <c r="A123" s="12" t="n"/>
      <c r="B123" s="12" t="n"/>
      <c r="C123" s="12" t="n"/>
      <c r="D123" s="7" t="n"/>
      <c r="E123" s="12" t="n"/>
      <c r="F123" s="12" t="n"/>
      <c r="G123" s="12">
        <f>IF(A123="","",SUMIFS('연차 사용 기록'!$H$4:$H$1503,'연차 사용 기록'!$C$4:$C$1503,A123,'연차 사용 기록'!$A$4:$A$1503,"&gt;="&amp;IF($B$2="",0,$B$2),'연차 사용 기록'!$A$4:$A$1503,"&lt;="&amp;IF($D$2="",2958465,$D$2)))</f>
        <v/>
      </c>
      <c r="H123" s="12">
        <f>IF(A123="","",(N(E123)+N(F123))-N(G123))</f>
        <v/>
      </c>
      <c r="I123" s="13">
        <f>IF(OR(A123="",(N(E123)+N(F123))=0),"",G123/(N(E123)+N(F123)))</f>
        <v/>
      </c>
      <c r="J123" s="7" t="n"/>
      <c r="K123" s="7" t="n"/>
      <c r="L123" s="12">
        <f>IF(OR(A123="",$D$2=""),"",IF(TODAY()&gt;$D$2,H123,""))</f>
        <v/>
      </c>
      <c r="M123" s="12" t="n"/>
      <c r="N123" s="14" t="n"/>
      <c r="O123" s="15">
        <f>IF(OR($A123="",$B$2=""),"",SUMIFS('연차 사용 기록'!$H$4:$H$1503,'연차 사용 기록'!$C$4:$C$1503,$A123,'연차 사용 기록'!$A$4:$A$1503,"&gt;="&amp;DATE(YEAR($B$2),MONTH($B$2)+0,1),'연차 사용 기록'!$A$4:$A$1503,"&lt;"&amp;DATE(YEAR($B$2),MONTH($B$2)+1,1)))</f>
        <v/>
      </c>
      <c r="P123" s="15">
        <f>IF(OR($A123="",$B$2=""),"",SUMIFS('연차 사용 기록'!$H$4:$H$1503,'연차 사용 기록'!$C$4:$C$1503,$A123,'연차 사용 기록'!$A$4:$A$1503,"&gt;="&amp;DATE(YEAR($B$2),MONTH($B$2)+1,1),'연차 사용 기록'!$A$4:$A$1503,"&lt;"&amp;DATE(YEAR($B$2),MONTH($B$2)+2,1)))</f>
        <v/>
      </c>
      <c r="Q123" s="15">
        <f>IF(OR($A123="",$B$2=""),"",SUMIFS('연차 사용 기록'!$H$4:$H$1503,'연차 사용 기록'!$C$4:$C$1503,$A123,'연차 사용 기록'!$A$4:$A$1503,"&gt;="&amp;DATE(YEAR($B$2),MONTH($B$2)+2,1),'연차 사용 기록'!$A$4:$A$1503,"&lt;"&amp;DATE(YEAR($B$2),MONTH($B$2)+3,1)))</f>
        <v/>
      </c>
      <c r="R123" s="15">
        <f>IF(OR($A123="",$B$2=""),"",SUMIFS('연차 사용 기록'!$H$4:$H$1503,'연차 사용 기록'!$C$4:$C$1503,$A123,'연차 사용 기록'!$A$4:$A$1503,"&gt;="&amp;DATE(YEAR($B$2),MONTH($B$2)+3,1),'연차 사용 기록'!$A$4:$A$1503,"&lt;"&amp;DATE(YEAR($B$2),MONTH($B$2)+4,1)))</f>
        <v/>
      </c>
      <c r="S123" s="15">
        <f>IF(OR($A123="",$B$2=""),"",SUMIFS('연차 사용 기록'!$H$4:$H$1503,'연차 사용 기록'!$C$4:$C$1503,$A123,'연차 사용 기록'!$A$4:$A$1503,"&gt;="&amp;DATE(YEAR($B$2),MONTH($B$2)+4,1),'연차 사용 기록'!$A$4:$A$1503,"&lt;"&amp;DATE(YEAR($B$2),MONTH($B$2)+5,1)))</f>
        <v/>
      </c>
      <c r="T123" s="15">
        <f>IF(OR($A123="",$B$2=""),"",SUMIFS('연차 사용 기록'!$H$4:$H$1503,'연차 사용 기록'!$C$4:$C$1503,$A123,'연차 사용 기록'!$A$4:$A$1503,"&gt;="&amp;DATE(YEAR($B$2),MONTH($B$2)+5,1),'연차 사용 기록'!$A$4:$A$1503,"&lt;"&amp;DATE(YEAR($B$2),MONTH($B$2)+6,1)))</f>
        <v/>
      </c>
      <c r="U123" s="15">
        <f>IF(OR($A123="",$B$2=""),"",SUMIFS('연차 사용 기록'!$H$4:$H$1503,'연차 사용 기록'!$C$4:$C$1503,$A123,'연차 사용 기록'!$A$4:$A$1503,"&gt;="&amp;DATE(YEAR($B$2),MONTH($B$2)+6,1),'연차 사용 기록'!$A$4:$A$1503,"&lt;"&amp;DATE(YEAR($B$2),MONTH($B$2)+7,1)))</f>
        <v/>
      </c>
      <c r="V123" s="15">
        <f>IF(OR($A123="",$B$2=""),"",SUMIFS('연차 사용 기록'!$H$4:$H$1503,'연차 사용 기록'!$C$4:$C$1503,$A123,'연차 사용 기록'!$A$4:$A$1503,"&gt;="&amp;DATE(YEAR($B$2),MONTH($B$2)+7,1),'연차 사용 기록'!$A$4:$A$1503,"&lt;"&amp;DATE(YEAR($B$2),MONTH($B$2)+8,1)))</f>
        <v/>
      </c>
      <c r="W123" s="15">
        <f>IF(OR($A123="",$B$2=""),"",SUMIFS('연차 사용 기록'!$H$4:$H$1503,'연차 사용 기록'!$C$4:$C$1503,$A123,'연차 사용 기록'!$A$4:$A$1503,"&gt;="&amp;DATE(YEAR($B$2),MONTH($B$2)+8,1),'연차 사용 기록'!$A$4:$A$1503,"&lt;"&amp;DATE(YEAR($B$2),MONTH($B$2)+9,1)))</f>
        <v/>
      </c>
      <c r="X123" s="15">
        <f>IF(OR($A123="",$B$2=""),"",SUMIFS('연차 사용 기록'!$H$4:$H$1503,'연차 사용 기록'!$C$4:$C$1503,$A123,'연차 사용 기록'!$A$4:$A$1503,"&gt;="&amp;DATE(YEAR($B$2),MONTH($B$2)+9,1),'연차 사용 기록'!$A$4:$A$1503,"&lt;"&amp;DATE(YEAR($B$2),MONTH($B$2)+10,1)))</f>
        <v/>
      </c>
      <c r="Y123" s="15">
        <f>IF(OR($A123="",$B$2=""),"",SUMIFS('연차 사용 기록'!$H$4:$H$1503,'연차 사용 기록'!$C$4:$C$1503,$A123,'연차 사용 기록'!$A$4:$A$1503,"&gt;="&amp;DATE(YEAR($B$2),MONTH($B$2)+10,1),'연차 사용 기록'!$A$4:$A$1503,"&lt;"&amp;DATE(YEAR($B$2),MONTH($B$2)+11,1)))</f>
        <v/>
      </c>
      <c r="Z123" s="15">
        <f>IF(OR($A123="",$B$2=""),"",SUMIFS('연차 사용 기록'!$H$4:$H$1503,'연차 사용 기록'!$C$4:$C$1503,$A123,'연차 사용 기록'!$A$4:$A$1503,"&gt;="&amp;DATE(YEAR($B$2),MONTH($B$2)+11,1),'연차 사용 기록'!$A$4:$A$1503,"&lt;"&amp;DATE(YEAR($B$2),MONTH($B$2)+12,1)))</f>
        <v/>
      </c>
    </row>
    <row r="124">
      <c r="A124" s="12" t="n"/>
      <c r="B124" s="12" t="n"/>
      <c r="C124" s="12" t="n"/>
      <c r="D124" s="7" t="n"/>
      <c r="E124" s="12" t="n"/>
      <c r="F124" s="12" t="n"/>
      <c r="G124" s="12">
        <f>IF(A124="","",SUMIFS('연차 사용 기록'!$H$4:$H$1503,'연차 사용 기록'!$C$4:$C$1503,A124,'연차 사용 기록'!$A$4:$A$1503,"&gt;="&amp;IF($B$2="",0,$B$2),'연차 사용 기록'!$A$4:$A$1503,"&lt;="&amp;IF($D$2="",2958465,$D$2)))</f>
        <v/>
      </c>
      <c r="H124" s="12">
        <f>IF(A124="","",(N(E124)+N(F124))-N(G124))</f>
        <v/>
      </c>
      <c r="I124" s="13">
        <f>IF(OR(A124="",(N(E124)+N(F124))=0),"",G124/(N(E124)+N(F124)))</f>
        <v/>
      </c>
      <c r="J124" s="7" t="n"/>
      <c r="K124" s="7" t="n"/>
      <c r="L124" s="12">
        <f>IF(OR(A124="",$D$2=""),"",IF(TODAY()&gt;$D$2,H124,""))</f>
        <v/>
      </c>
      <c r="M124" s="12" t="n"/>
      <c r="N124" s="14" t="n"/>
      <c r="O124" s="15">
        <f>IF(OR($A124="",$B$2=""),"",SUMIFS('연차 사용 기록'!$H$4:$H$1503,'연차 사용 기록'!$C$4:$C$1503,$A124,'연차 사용 기록'!$A$4:$A$1503,"&gt;="&amp;DATE(YEAR($B$2),MONTH($B$2)+0,1),'연차 사용 기록'!$A$4:$A$1503,"&lt;"&amp;DATE(YEAR($B$2),MONTH($B$2)+1,1)))</f>
        <v/>
      </c>
      <c r="P124" s="15">
        <f>IF(OR($A124="",$B$2=""),"",SUMIFS('연차 사용 기록'!$H$4:$H$1503,'연차 사용 기록'!$C$4:$C$1503,$A124,'연차 사용 기록'!$A$4:$A$1503,"&gt;="&amp;DATE(YEAR($B$2),MONTH($B$2)+1,1),'연차 사용 기록'!$A$4:$A$1503,"&lt;"&amp;DATE(YEAR($B$2),MONTH($B$2)+2,1)))</f>
        <v/>
      </c>
      <c r="Q124" s="15">
        <f>IF(OR($A124="",$B$2=""),"",SUMIFS('연차 사용 기록'!$H$4:$H$1503,'연차 사용 기록'!$C$4:$C$1503,$A124,'연차 사용 기록'!$A$4:$A$1503,"&gt;="&amp;DATE(YEAR($B$2),MONTH($B$2)+2,1),'연차 사용 기록'!$A$4:$A$1503,"&lt;"&amp;DATE(YEAR($B$2),MONTH($B$2)+3,1)))</f>
        <v/>
      </c>
      <c r="R124" s="15">
        <f>IF(OR($A124="",$B$2=""),"",SUMIFS('연차 사용 기록'!$H$4:$H$1503,'연차 사용 기록'!$C$4:$C$1503,$A124,'연차 사용 기록'!$A$4:$A$1503,"&gt;="&amp;DATE(YEAR($B$2),MONTH($B$2)+3,1),'연차 사용 기록'!$A$4:$A$1503,"&lt;"&amp;DATE(YEAR($B$2),MONTH($B$2)+4,1)))</f>
        <v/>
      </c>
      <c r="S124" s="15">
        <f>IF(OR($A124="",$B$2=""),"",SUMIFS('연차 사용 기록'!$H$4:$H$1503,'연차 사용 기록'!$C$4:$C$1503,$A124,'연차 사용 기록'!$A$4:$A$1503,"&gt;="&amp;DATE(YEAR($B$2),MONTH($B$2)+4,1),'연차 사용 기록'!$A$4:$A$1503,"&lt;"&amp;DATE(YEAR($B$2),MONTH($B$2)+5,1)))</f>
        <v/>
      </c>
      <c r="T124" s="15">
        <f>IF(OR($A124="",$B$2=""),"",SUMIFS('연차 사용 기록'!$H$4:$H$1503,'연차 사용 기록'!$C$4:$C$1503,$A124,'연차 사용 기록'!$A$4:$A$1503,"&gt;="&amp;DATE(YEAR($B$2),MONTH($B$2)+5,1),'연차 사용 기록'!$A$4:$A$1503,"&lt;"&amp;DATE(YEAR($B$2),MONTH($B$2)+6,1)))</f>
        <v/>
      </c>
      <c r="U124" s="15">
        <f>IF(OR($A124="",$B$2=""),"",SUMIFS('연차 사용 기록'!$H$4:$H$1503,'연차 사용 기록'!$C$4:$C$1503,$A124,'연차 사용 기록'!$A$4:$A$1503,"&gt;="&amp;DATE(YEAR($B$2),MONTH($B$2)+6,1),'연차 사용 기록'!$A$4:$A$1503,"&lt;"&amp;DATE(YEAR($B$2),MONTH($B$2)+7,1)))</f>
        <v/>
      </c>
      <c r="V124" s="15">
        <f>IF(OR($A124="",$B$2=""),"",SUMIFS('연차 사용 기록'!$H$4:$H$1503,'연차 사용 기록'!$C$4:$C$1503,$A124,'연차 사용 기록'!$A$4:$A$1503,"&gt;="&amp;DATE(YEAR($B$2),MONTH($B$2)+7,1),'연차 사용 기록'!$A$4:$A$1503,"&lt;"&amp;DATE(YEAR($B$2),MONTH($B$2)+8,1)))</f>
        <v/>
      </c>
      <c r="W124" s="15">
        <f>IF(OR($A124="",$B$2=""),"",SUMIFS('연차 사용 기록'!$H$4:$H$1503,'연차 사용 기록'!$C$4:$C$1503,$A124,'연차 사용 기록'!$A$4:$A$1503,"&gt;="&amp;DATE(YEAR($B$2),MONTH($B$2)+8,1),'연차 사용 기록'!$A$4:$A$1503,"&lt;"&amp;DATE(YEAR($B$2),MONTH($B$2)+9,1)))</f>
        <v/>
      </c>
      <c r="X124" s="15">
        <f>IF(OR($A124="",$B$2=""),"",SUMIFS('연차 사용 기록'!$H$4:$H$1503,'연차 사용 기록'!$C$4:$C$1503,$A124,'연차 사용 기록'!$A$4:$A$1503,"&gt;="&amp;DATE(YEAR($B$2),MONTH($B$2)+9,1),'연차 사용 기록'!$A$4:$A$1503,"&lt;"&amp;DATE(YEAR($B$2),MONTH($B$2)+10,1)))</f>
        <v/>
      </c>
      <c r="Y124" s="15">
        <f>IF(OR($A124="",$B$2=""),"",SUMIFS('연차 사용 기록'!$H$4:$H$1503,'연차 사용 기록'!$C$4:$C$1503,$A124,'연차 사용 기록'!$A$4:$A$1503,"&gt;="&amp;DATE(YEAR($B$2),MONTH($B$2)+10,1),'연차 사용 기록'!$A$4:$A$1503,"&lt;"&amp;DATE(YEAR($B$2),MONTH($B$2)+11,1)))</f>
        <v/>
      </c>
      <c r="Z124" s="15">
        <f>IF(OR($A124="",$B$2=""),"",SUMIFS('연차 사용 기록'!$H$4:$H$1503,'연차 사용 기록'!$C$4:$C$1503,$A124,'연차 사용 기록'!$A$4:$A$1503,"&gt;="&amp;DATE(YEAR($B$2),MONTH($B$2)+11,1),'연차 사용 기록'!$A$4:$A$1503,"&lt;"&amp;DATE(YEAR($B$2),MONTH($B$2)+12,1)))</f>
        <v/>
      </c>
    </row>
    <row r="125">
      <c r="A125" s="12" t="n"/>
      <c r="B125" s="12" t="n"/>
      <c r="C125" s="12" t="n"/>
      <c r="D125" s="7" t="n"/>
      <c r="E125" s="12" t="n"/>
      <c r="F125" s="12" t="n"/>
      <c r="G125" s="12">
        <f>IF(A125="","",SUMIFS('연차 사용 기록'!$H$4:$H$1503,'연차 사용 기록'!$C$4:$C$1503,A125,'연차 사용 기록'!$A$4:$A$1503,"&gt;="&amp;IF($B$2="",0,$B$2),'연차 사용 기록'!$A$4:$A$1503,"&lt;="&amp;IF($D$2="",2958465,$D$2)))</f>
        <v/>
      </c>
      <c r="H125" s="12">
        <f>IF(A125="","",(N(E125)+N(F125))-N(G125))</f>
        <v/>
      </c>
      <c r="I125" s="13">
        <f>IF(OR(A125="",(N(E125)+N(F125))=0),"",G125/(N(E125)+N(F125)))</f>
        <v/>
      </c>
      <c r="J125" s="7" t="n"/>
      <c r="K125" s="7" t="n"/>
      <c r="L125" s="12">
        <f>IF(OR(A125="",$D$2=""),"",IF(TODAY()&gt;$D$2,H125,""))</f>
        <v/>
      </c>
      <c r="M125" s="12" t="n"/>
      <c r="N125" s="14" t="n"/>
      <c r="O125" s="15">
        <f>IF(OR($A125="",$B$2=""),"",SUMIFS('연차 사용 기록'!$H$4:$H$1503,'연차 사용 기록'!$C$4:$C$1503,$A125,'연차 사용 기록'!$A$4:$A$1503,"&gt;="&amp;DATE(YEAR($B$2),MONTH($B$2)+0,1),'연차 사용 기록'!$A$4:$A$1503,"&lt;"&amp;DATE(YEAR($B$2),MONTH($B$2)+1,1)))</f>
        <v/>
      </c>
      <c r="P125" s="15">
        <f>IF(OR($A125="",$B$2=""),"",SUMIFS('연차 사용 기록'!$H$4:$H$1503,'연차 사용 기록'!$C$4:$C$1503,$A125,'연차 사용 기록'!$A$4:$A$1503,"&gt;="&amp;DATE(YEAR($B$2),MONTH($B$2)+1,1),'연차 사용 기록'!$A$4:$A$1503,"&lt;"&amp;DATE(YEAR($B$2),MONTH($B$2)+2,1)))</f>
        <v/>
      </c>
      <c r="Q125" s="15">
        <f>IF(OR($A125="",$B$2=""),"",SUMIFS('연차 사용 기록'!$H$4:$H$1503,'연차 사용 기록'!$C$4:$C$1503,$A125,'연차 사용 기록'!$A$4:$A$1503,"&gt;="&amp;DATE(YEAR($B$2),MONTH($B$2)+2,1),'연차 사용 기록'!$A$4:$A$1503,"&lt;"&amp;DATE(YEAR($B$2),MONTH($B$2)+3,1)))</f>
        <v/>
      </c>
      <c r="R125" s="15">
        <f>IF(OR($A125="",$B$2=""),"",SUMIFS('연차 사용 기록'!$H$4:$H$1503,'연차 사용 기록'!$C$4:$C$1503,$A125,'연차 사용 기록'!$A$4:$A$1503,"&gt;="&amp;DATE(YEAR($B$2),MONTH($B$2)+3,1),'연차 사용 기록'!$A$4:$A$1503,"&lt;"&amp;DATE(YEAR($B$2),MONTH($B$2)+4,1)))</f>
        <v/>
      </c>
      <c r="S125" s="15">
        <f>IF(OR($A125="",$B$2=""),"",SUMIFS('연차 사용 기록'!$H$4:$H$1503,'연차 사용 기록'!$C$4:$C$1503,$A125,'연차 사용 기록'!$A$4:$A$1503,"&gt;="&amp;DATE(YEAR($B$2),MONTH($B$2)+4,1),'연차 사용 기록'!$A$4:$A$1503,"&lt;"&amp;DATE(YEAR($B$2),MONTH($B$2)+5,1)))</f>
        <v/>
      </c>
      <c r="T125" s="15">
        <f>IF(OR($A125="",$B$2=""),"",SUMIFS('연차 사용 기록'!$H$4:$H$1503,'연차 사용 기록'!$C$4:$C$1503,$A125,'연차 사용 기록'!$A$4:$A$1503,"&gt;="&amp;DATE(YEAR($B$2),MONTH($B$2)+5,1),'연차 사용 기록'!$A$4:$A$1503,"&lt;"&amp;DATE(YEAR($B$2),MONTH($B$2)+6,1)))</f>
        <v/>
      </c>
      <c r="U125" s="15">
        <f>IF(OR($A125="",$B$2=""),"",SUMIFS('연차 사용 기록'!$H$4:$H$1503,'연차 사용 기록'!$C$4:$C$1503,$A125,'연차 사용 기록'!$A$4:$A$1503,"&gt;="&amp;DATE(YEAR($B$2),MONTH($B$2)+6,1),'연차 사용 기록'!$A$4:$A$1503,"&lt;"&amp;DATE(YEAR($B$2),MONTH($B$2)+7,1)))</f>
        <v/>
      </c>
      <c r="V125" s="15">
        <f>IF(OR($A125="",$B$2=""),"",SUMIFS('연차 사용 기록'!$H$4:$H$1503,'연차 사용 기록'!$C$4:$C$1503,$A125,'연차 사용 기록'!$A$4:$A$1503,"&gt;="&amp;DATE(YEAR($B$2),MONTH($B$2)+7,1),'연차 사용 기록'!$A$4:$A$1503,"&lt;"&amp;DATE(YEAR($B$2),MONTH($B$2)+8,1)))</f>
        <v/>
      </c>
      <c r="W125" s="15">
        <f>IF(OR($A125="",$B$2=""),"",SUMIFS('연차 사용 기록'!$H$4:$H$1503,'연차 사용 기록'!$C$4:$C$1503,$A125,'연차 사용 기록'!$A$4:$A$1503,"&gt;="&amp;DATE(YEAR($B$2),MONTH($B$2)+8,1),'연차 사용 기록'!$A$4:$A$1503,"&lt;"&amp;DATE(YEAR($B$2),MONTH($B$2)+9,1)))</f>
        <v/>
      </c>
      <c r="X125" s="15">
        <f>IF(OR($A125="",$B$2=""),"",SUMIFS('연차 사용 기록'!$H$4:$H$1503,'연차 사용 기록'!$C$4:$C$1503,$A125,'연차 사용 기록'!$A$4:$A$1503,"&gt;="&amp;DATE(YEAR($B$2),MONTH($B$2)+9,1),'연차 사용 기록'!$A$4:$A$1503,"&lt;"&amp;DATE(YEAR($B$2),MONTH($B$2)+10,1)))</f>
        <v/>
      </c>
      <c r="Y125" s="15">
        <f>IF(OR($A125="",$B$2=""),"",SUMIFS('연차 사용 기록'!$H$4:$H$1503,'연차 사용 기록'!$C$4:$C$1503,$A125,'연차 사용 기록'!$A$4:$A$1503,"&gt;="&amp;DATE(YEAR($B$2),MONTH($B$2)+10,1),'연차 사용 기록'!$A$4:$A$1503,"&lt;"&amp;DATE(YEAR($B$2),MONTH($B$2)+11,1)))</f>
        <v/>
      </c>
      <c r="Z125" s="15">
        <f>IF(OR($A125="",$B$2=""),"",SUMIFS('연차 사용 기록'!$H$4:$H$1503,'연차 사용 기록'!$C$4:$C$1503,$A125,'연차 사용 기록'!$A$4:$A$1503,"&gt;="&amp;DATE(YEAR($B$2),MONTH($B$2)+11,1),'연차 사용 기록'!$A$4:$A$1503,"&lt;"&amp;DATE(YEAR($B$2),MONTH($B$2)+12,1)))</f>
        <v/>
      </c>
    </row>
    <row r="126">
      <c r="A126" s="12" t="n"/>
      <c r="B126" s="12" t="n"/>
      <c r="C126" s="12" t="n"/>
      <c r="D126" s="7" t="n"/>
      <c r="E126" s="12" t="n"/>
      <c r="F126" s="12" t="n"/>
      <c r="G126" s="12">
        <f>IF(A126="","",SUMIFS('연차 사용 기록'!$H$4:$H$1503,'연차 사용 기록'!$C$4:$C$1503,A126,'연차 사용 기록'!$A$4:$A$1503,"&gt;="&amp;IF($B$2="",0,$B$2),'연차 사용 기록'!$A$4:$A$1503,"&lt;="&amp;IF($D$2="",2958465,$D$2)))</f>
        <v/>
      </c>
      <c r="H126" s="12">
        <f>IF(A126="","",(N(E126)+N(F126))-N(G126))</f>
        <v/>
      </c>
      <c r="I126" s="13">
        <f>IF(OR(A126="",(N(E126)+N(F126))=0),"",G126/(N(E126)+N(F126)))</f>
        <v/>
      </c>
      <c r="J126" s="7" t="n"/>
      <c r="K126" s="7" t="n"/>
      <c r="L126" s="12">
        <f>IF(OR(A126="",$D$2=""),"",IF(TODAY()&gt;$D$2,H126,""))</f>
        <v/>
      </c>
      <c r="M126" s="12" t="n"/>
      <c r="N126" s="14" t="n"/>
      <c r="O126" s="15">
        <f>IF(OR($A126="",$B$2=""),"",SUMIFS('연차 사용 기록'!$H$4:$H$1503,'연차 사용 기록'!$C$4:$C$1503,$A126,'연차 사용 기록'!$A$4:$A$1503,"&gt;="&amp;DATE(YEAR($B$2),MONTH($B$2)+0,1),'연차 사용 기록'!$A$4:$A$1503,"&lt;"&amp;DATE(YEAR($B$2),MONTH($B$2)+1,1)))</f>
        <v/>
      </c>
      <c r="P126" s="15">
        <f>IF(OR($A126="",$B$2=""),"",SUMIFS('연차 사용 기록'!$H$4:$H$1503,'연차 사용 기록'!$C$4:$C$1503,$A126,'연차 사용 기록'!$A$4:$A$1503,"&gt;="&amp;DATE(YEAR($B$2),MONTH($B$2)+1,1),'연차 사용 기록'!$A$4:$A$1503,"&lt;"&amp;DATE(YEAR($B$2),MONTH($B$2)+2,1)))</f>
        <v/>
      </c>
      <c r="Q126" s="15">
        <f>IF(OR($A126="",$B$2=""),"",SUMIFS('연차 사용 기록'!$H$4:$H$1503,'연차 사용 기록'!$C$4:$C$1503,$A126,'연차 사용 기록'!$A$4:$A$1503,"&gt;="&amp;DATE(YEAR($B$2),MONTH($B$2)+2,1),'연차 사용 기록'!$A$4:$A$1503,"&lt;"&amp;DATE(YEAR($B$2),MONTH($B$2)+3,1)))</f>
        <v/>
      </c>
      <c r="R126" s="15">
        <f>IF(OR($A126="",$B$2=""),"",SUMIFS('연차 사용 기록'!$H$4:$H$1503,'연차 사용 기록'!$C$4:$C$1503,$A126,'연차 사용 기록'!$A$4:$A$1503,"&gt;="&amp;DATE(YEAR($B$2),MONTH($B$2)+3,1),'연차 사용 기록'!$A$4:$A$1503,"&lt;"&amp;DATE(YEAR($B$2),MONTH($B$2)+4,1)))</f>
        <v/>
      </c>
      <c r="S126" s="15">
        <f>IF(OR($A126="",$B$2=""),"",SUMIFS('연차 사용 기록'!$H$4:$H$1503,'연차 사용 기록'!$C$4:$C$1503,$A126,'연차 사용 기록'!$A$4:$A$1503,"&gt;="&amp;DATE(YEAR($B$2),MONTH($B$2)+4,1),'연차 사용 기록'!$A$4:$A$1503,"&lt;"&amp;DATE(YEAR($B$2),MONTH($B$2)+5,1)))</f>
        <v/>
      </c>
      <c r="T126" s="15">
        <f>IF(OR($A126="",$B$2=""),"",SUMIFS('연차 사용 기록'!$H$4:$H$1503,'연차 사용 기록'!$C$4:$C$1503,$A126,'연차 사용 기록'!$A$4:$A$1503,"&gt;="&amp;DATE(YEAR($B$2),MONTH($B$2)+5,1),'연차 사용 기록'!$A$4:$A$1503,"&lt;"&amp;DATE(YEAR($B$2),MONTH($B$2)+6,1)))</f>
        <v/>
      </c>
      <c r="U126" s="15">
        <f>IF(OR($A126="",$B$2=""),"",SUMIFS('연차 사용 기록'!$H$4:$H$1503,'연차 사용 기록'!$C$4:$C$1503,$A126,'연차 사용 기록'!$A$4:$A$1503,"&gt;="&amp;DATE(YEAR($B$2),MONTH($B$2)+6,1),'연차 사용 기록'!$A$4:$A$1503,"&lt;"&amp;DATE(YEAR($B$2),MONTH($B$2)+7,1)))</f>
        <v/>
      </c>
      <c r="V126" s="15">
        <f>IF(OR($A126="",$B$2=""),"",SUMIFS('연차 사용 기록'!$H$4:$H$1503,'연차 사용 기록'!$C$4:$C$1503,$A126,'연차 사용 기록'!$A$4:$A$1503,"&gt;="&amp;DATE(YEAR($B$2),MONTH($B$2)+7,1),'연차 사용 기록'!$A$4:$A$1503,"&lt;"&amp;DATE(YEAR($B$2),MONTH($B$2)+8,1)))</f>
        <v/>
      </c>
      <c r="W126" s="15">
        <f>IF(OR($A126="",$B$2=""),"",SUMIFS('연차 사용 기록'!$H$4:$H$1503,'연차 사용 기록'!$C$4:$C$1503,$A126,'연차 사용 기록'!$A$4:$A$1503,"&gt;="&amp;DATE(YEAR($B$2),MONTH($B$2)+8,1),'연차 사용 기록'!$A$4:$A$1503,"&lt;"&amp;DATE(YEAR($B$2),MONTH($B$2)+9,1)))</f>
        <v/>
      </c>
      <c r="X126" s="15">
        <f>IF(OR($A126="",$B$2=""),"",SUMIFS('연차 사용 기록'!$H$4:$H$1503,'연차 사용 기록'!$C$4:$C$1503,$A126,'연차 사용 기록'!$A$4:$A$1503,"&gt;="&amp;DATE(YEAR($B$2),MONTH($B$2)+9,1),'연차 사용 기록'!$A$4:$A$1503,"&lt;"&amp;DATE(YEAR($B$2),MONTH($B$2)+10,1)))</f>
        <v/>
      </c>
      <c r="Y126" s="15">
        <f>IF(OR($A126="",$B$2=""),"",SUMIFS('연차 사용 기록'!$H$4:$H$1503,'연차 사용 기록'!$C$4:$C$1503,$A126,'연차 사용 기록'!$A$4:$A$1503,"&gt;="&amp;DATE(YEAR($B$2),MONTH($B$2)+10,1),'연차 사용 기록'!$A$4:$A$1503,"&lt;"&amp;DATE(YEAR($B$2),MONTH($B$2)+11,1)))</f>
        <v/>
      </c>
      <c r="Z126" s="15">
        <f>IF(OR($A126="",$B$2=""),"",SUMIFS('연차 사용 기록'!$H$4:$H$1503,'연차 사용 기록'!$C$4:$C$1503,$A126,'연차 사용 기록'!$A$4:$A$1503,"&gt;="&amp;DATE(YEAR($B$2),MONTH($B$2)+11,1),'연차 사용 기록'!$A$4:$A$1503,"&lt;"&amp;DATE(YEAR($B$2),MONTH($B$2)+12,1)))</f>
        <v/>
      </c>
    </row>
    <row r="127">
      <c r="A127" s="12" t="n"/>
      <c r="B127" s="12" t="n"/>
      <c r="C127" s="12" t="n"/>
      <c r="D127" s="7" t="n"/>
      <c r="E127" s="12" t="n"/>
      <c r="F127" s="12" t="n"/>
      <c r="G127" s="12">
        <f>IF(A127="","",SUMIFS('연차 사용 기록'!$H$4:$H$1503,'연차 사용 기록'!$C$4:$C$1503,A127,'연차 사용 기록'!$A$4:$A$1503,"&gt;="&amp;IF($B$2="",0,$B$2),'연차 사용 기록'!$A$4:$A$1503,"&lt;="&amp;IF($D$2="",2958465,$D$2)))</f>
        <v/>
      </c>
      <c r="H127" s="12">
        <f>IF(A127="","",(N(E127)+N(F127))-N(G127))</f>
        <v/>
      </c>
      <c r="I127" s="13">
        <f>IF(OR(A127="",(N(E127)+N(F127))=0),"",G127/(N(E127)+N(F127)))</f>
        <v/>
      </c>
      <c r="J127" s="7" t="n"/>
      <c r="K127" s="7" t="n"/>
      <c r="L127" s="12">
        <f>IF(OR(A127="",$D$2=""),"",IF(TODAY()&gt;$D$2,H127,""))</f>
        <v/>
      </c>
      <c r="M127" s="12" t="n"/>
      <c r="N127" s="14" t="n"/>
      <c r="O127" s="15">
        <f>IF(OR($A127="",$B$2=""),"",SUMIFS('연차 사용 기록'!$H$4:$H$1503,'연차 사용 기록'!$C$4:$C$1503,$A127,'연차 사용 기록'!$A$4:$A$1503,"&gt;="&amp;DATE(YEAR($B$2),MONTH($B$2)+0,1),'연차 사용 기록'!$A$4:$A$1503,"&lt;"&amp;DATE(YEAR($B$2),MONTH($B$2)+1,1)))</f>
        <v/>
      </c>
      <c r="P127" s="15">
        <f>IF(OR($A127="",$B$2=""),"",SUMIFS('연차 사용 기록'!$H$4:$H$1503,'연차 사용 기록'!$C$4:$C$1503,$A127,'연차 사용 기록'!$A$4:$A$1503,"&gt;="&amp;DATE(YEAR($B$2),MONTH($B$2)+1,1),'연차 사용 기록'!$A$4:$A$1503,"&lt;"&amp;DATE(YEAR($B$2),MONTH($B$2)+2,1)))</f>
        <v/>
      </c>
      <c r="Q127" s="15">
        <f>IF(OR($A127="",$B$2=""),"",SUMIFS('연차 사용 기록'!$H$4:$H$1503,'연차 사용 기록'!$C$4:$C$1503,$A127,'연차 사용 기록'!$A$4:$A$1503,"&gt;="&amp;DATE(YEAR($B$2),MONTH($B$2)+2,1),'연차 사용 기록'!$A$4:$A$1503,"&lt;"&amp;DATE(YEAR($B$2),MONTH($B$2)+3,1)))</f>
        <v/>
      </c>
      <c r="R127" s="15">
        <f>IF(OR($A127="",$B$2=""),"",SUMIFS('연차 사용 기록'!$H$4:$H$1503,'연차 사용 기록'!$C$4:$C$1503,$A127,'연차 사용 기록'!$A$4:$A$1503,"&gt;="&amp;DATE(YEAR($B$2),MONTH($B$2)+3,1),'연차 사용 기록'!$A$4:$A$1503,"&lt;"&amp;DATE(YEAR($B$2),MONTH($B$2)+4,1)))</f>
        <v/>
      </c>
      <c r="S127" s="15">
        <f>IF(OR($A127="",$B$2=""),"",SUMIFS('연차 사용 기록'!$H$4:$H$1503,'연차 사용 기록'!$C$4:$C$1503,$A127,'연차 사용 기록'!$A$4:$A$1503,"&gt;="&amp;DATE(YEAR($B$2),MONTH($B$2)+4,1),'연차 사용 기록'!$A$4:$A$1503,"&lt;"&amp;DATE(YEAR($B$2),MONTH($B$2)+5,1)))</f>
        <v/>
      </c>
      <c r="T127" s="15">
        <f>IF(OR($A127="",$B$2=""),"",SUMIFS('연차 사용 기록'!$H$4:$H$1503,'연차 사용 기록'!$C$4:$C$1503,$A127,'연차 사용 기록'!$A$4:$A$1503,"&gt;="&amp;DATE(YEAR($B$2),MONTH($B$2)+5,1),'연차 사용 기록'!$A$4:$A$1503,"&lt;"&amp;DATE(YEAR($B$2),MONTH($B$2)+6,1)))</f>
        <v/>
      </c>
      <c r="U127" s="15">
        <f>IF(OR($A127="",$B$2=""),"",SUMIFS('연차 사용 기록'!$H$4:$H$1503,'연차 사용 기록'!$C$4:$C$1503,$A127,'연차 사용 기록'!$A$4:$A$1503,"&gt;="&amp;DATE(YEAR($B$2),MONTH($B$2)+6,1),'연차 사용 기록'!$A$4:$A$1503,"&lt;"&amp;DATE(YEAR($B$2),MONTH($B$2)+7,1)))</f>
        <v/>
      </c>
      <c r="V127" s="15">
        <f>IF(OR($A127="",$B$2=""),"",SUMIFS('연차 사용 기록'!$H$4:$H$1503,'연차 사용 기록'!$C$4:$C$1503,$A127,'연차 사용 기록'!$A$4:$A$1503,"&gt;="&amp;DATE(YEAR($B$2),MONTH($B$2)+7,1),'연차 사용 기록'!$A$4:$A$1503,"&lt;"&amp;DATE(YEAR($B$2),MONTH($B$2)+8,1)))</f>
        <v/>
      </c>
      <c r="W127" s="15">
        <f>IF(OR($A127="",$B$2=""),"",SUMIFS('연차 사용 기록'!$H$4:$H$1503,'연차 사용 기록'!$C$4:$C$1503,$A127,'연차 사용 기록'!$A$4:$A$1503,"&gt;="&amp;DATE(YEAR($B$2),MONTH($B$2)+8,1),'연차 사용 기록'!$A$4:$A$1503,"&lt;"&amp;DATE(YEAR($B$2),MONTH($B$2)+9,1)))</f>
        <v/>
      </c>
      <c r="X127" s="15">
        <f>IF(OR($A127="",$B$2=""),"",SUMIFS('연차 사용 기록'!$H$4:$H$1503,'연차 사용 기록'!$C$4:$C$1503,$A127,'연차 사용 기록'!$A$4:$A$1503,"&gt;="&amp;DATE(YEAR($B$2),MONTH($B$2)+9,1),'연차 사용 기록'!$A$4:$A$1503,"&lt;"&amp;DATE(YEAR($B$2),MONTH($B$2)+10,1)))</f>
        <v/>
      </c>
      <c r="Y127" s="15">
        <f>IF(OR($A127="",$B$2=""),"",SUMIFS('연차 사용 기록'!$H$4:$H$1503,'연차 사용 기록'!$C$4:$C$1503,$A127,'연차 사용 기록'!$A$4:$A$1503,"&gt;="&amp;DATE(YEAR($B$2),MONTH($B$2)+10,1),'연차 사용 기록'!$A$4:$A$1503,"&lt;"&amp;DATE(YEAR($B$2),MONTH($B$2)+11,1)))</f>
        <v/>
      </c>
      <c r="Z127" s="15">
        <f>IF(OR($A127="",$B$2=""),"",SUMIFS('연차 사용 기록'!$H$4:$H$1503,'연차 사용 기록'!$C$4:$C$1503,$A127,'연차 사용 기록'!$A$4:$A$1503,"&gt;="&amp;DATE(YEAR($B$2),MONTH($B$2)+11,1),'연차 사용 기록'!$A$4:$A$1503,"&lt;"&amp;DATE(YEAR($B$2),MONTH($B$2)+12,1)))</f>
        <v/>
      </c>
    </row>
    <row r="128">
      <c r="A128" s="12" t="n"/>
      <c r="B128" s="12" t="n"/>
      <c r="C128" s="12" t="n"/>
      <c r="D128" s="7" t="n"/>
      <c r="E128" s="12" t="n"/>
      <c r="F128" s="12" t="n"/>
      <c r="G128" s="12">
        <f>IF(A128="","",SUMIFS('연차 사용 기록'!$H$4:$H$1503,'연차 사용 기록'!$C$4:$C$1503,A128,'연차 사용 기록'!$A$4:$A$1503,"&gt;="&amp;IF($B$2="",0,$B$2),'연차 사용 기록'!$A$4:$A$1503,"&lt;="&amp;IF($D$2="",2958465,$D$2)))</f>
        <v/>
      </c>
      <c r="H128" s="12">
        <f>IF(A128="","",(N(E128)+N(F128))-N(G128))</f>
        <v/>
      </c>
      <c r="I128" s="13">
        <f>IF(OR(A128="",(N(E128)+N(F128))=0),"",G128/(N(E128)+N(F128)))</f>
        <v/>
      </c>
      <c r="J128" s="7" t="n"/>
      <c r="K128" s="7" t="n"/>
      <c r="L128" s="12">
        <f>IF(OR(A128="",$D$2=""),"",IF(TODAY()&gt;$D$2,H128,""))</f>
        <v/>
      </c>
      <c r="M128" s="12" t="n"/>
      <c r="N128" s="14" t="n"/>
      <c r="O128" s="15">
        <f>IF(OR($A128="",$B$2=""),"",SUMIFS('연차 사용 기록'!$H$4:$H$1503,'연차 사용 기록'!$C$4:$C$1503,$A128,'연차 사용 기록'!$A$4:$A$1503,"&gt;="&amp;DATE(YEAR($B$2),MONTH($B$2)+0,1),'연차 사용 기록'!$A$4:$A$1503,"&lt;"&amp;DATE(YEAR($B$2),MONTH($B$2)+1,1)))</f>
        <v/>
      </c>
      <c r="P128" s="15">
        <f>IF(OR($A128="",$B$2=""),"",SUMIFS('연차 사용 기록'!$H$4:$H$1503,'연차 사용 기록'!$C$4:$C$1503,$A128,'연차 사용 기록'!$A$4:$A$1503,"&gt;="&amp;DATE(YEAR($B$2),MONTH($B$2)+1,1),'연차 사용 기록'!$A$4:$A$1503,"&lt;"&amp;DATE(YEAR($B$2),MONTH($B$2)+2,1)))</f>
        <v/>
      </c>
      <c r="Q128" s="15">
        <f>IF(OR($A128="",$B$2=""),"",SUMIFS('연차 사용 기록'!$H$4:$H$1503,'연차 사용 기록'!$C$4:$C$1503,$A128,'연차 사용 기록'!$A$4:$A$1503,"&gt;="&amp;DATE(YEAR($B$2),MONTH($B$2)+2,1),'연차 사용 기록'!$A$4:$A$1503,"&lt;"&amp;DATE(YEAR($B$2),MONTH($B$2)+3,1)))</f>
        <v/>
      </c>
      <c r="R128" s="15">
        <f>IF(OR($A128="",$B$2=""),"",SUMIFS('연차 사용 기록'!$H$4:$H$1503,'연차 사용 기록'!$C$4:$C$1503,$A128,'연차 사용 기록'!$A$4:$A$1503,"&gt;="&amp;DATE(YEAR($B$2),MONTH($B$2)+3,1),'연차 사용 기록'!$A$4:$A$1503,"&lt;"&amp;DATE(YEAR($B$2),MONTH($B$2)+4,1)))</f>
        <v/>
      </c>
      <c r="S128" s="15">
        <f>IF(OR($A128="",$B$2=""),"",SUMIFS('연차 사용 기록'!$H$4:$H$1503,'연차 사용 기록'!$C$4:$C$1503,$A128,'연차 사용 기록'!$A$4:$A$1503,"&gt;="&amp;DATE(YEAR($B$2),MONTH($B$2)+4,1),'연차 사용 기록'!$A$4:$A$1503,"&lt;"&amp;DATE(YEAR($B$2),MONTH($B$2)+5,1)))</f>
        <v/>
      </c>
      <c r="T128" s="15">
        <f>IF(OR($A128="",$B$2=""),"",SUMIFS('연차 사용 기록'!$H$4:$H$1503,'연차 사용 기록'!$C$4:$C$1503,$A128,'연차 사용 기록'!$A$4:$A$1503,"&gt;="&amp;DATE(YEAR($B$2),MONTH($B$2)+5,1),'연차 사용 기록'!$A$4:$A$1503,"&lt;"&amp;DATE(YEAR($B$2),MONTH($B$2)+6,1)))</f>
        <v/>
      </c>
      <c r="U128" s="15">
        <f>IF(OR($A128="",$B$2=""),"",SUMIFS('연차 사용 기록'!$H$4:$H$1503,'연차 사용 기록'!$C$4:$C$1503,$A128,'연차 사용 기록'!$A$4:$A$1503,"&gt;="&amp;DATE(YEAR($B$2),MONTH($B$2)+6,1),'연차 사용 기록'!$A$4:$A$1503,"&lt;"&amp;DATE(YEAR($B$2),MONTH($B$2)+7,1)))</f>
        <v/>
      </c>
      <c r="V128" s="15">
        <f>IF(OR($A128="",$B$2=""),"",SUMIFS('연차 사용 기록'!$H$4:$H$1503,'연차 사용 기록'!$C$4:$C$1503,$A128,'연차 사용 기록'!$A$4:$A$1503,"&gt;="&amp;DATE(YEAR($B$2),MONTH($B$2)+7,1),'연차 사용 기록'!$A$4:$A$1503,"&lt;"&amp;DATE(YEAR($B$2),MONTH($B$2)+8,1)))</f>
        <v/>
      </c>
      <c r="W128" s="15">
        <f>IF(OR($A128="",$B$2=""),"",SUMIFS('연차 사용 기록'!$H$4:$H$1503,'연차 사용 기록'!$C$4:$C$1503,$A128,'연차 사용 기록'!$A$4:$A$1503,"&gt;="&amp;DATE(YEAR($B$2),MONTH($B$2)+8,1),'연차 사용 기록'!$A$4:$A$1503,"&lt;"&amp;DATE(YEAR($B$2),MONTH($B$2)+9,1)))</f>
        <v/>
      </c>
      <c r="X128" s="15">
        <f>IF(OR($A128="",$B$2=""),"",SUMIFS('연차 사용 기록'!$H$4:$H$1503,'연차 사용 기록'!$C$4:$C$1503,$A128,'연차 사용 기록'!$A$4:$A$1503,"&gt;="&amp;DATE(YEAR($B$2),MONTH($B$2)+9,1),'연차 사용 기록'!$A$4:$A$1503,"&lt;"&amp;DATE(YEAR($B$2),MONTH($B$2)+10,1)))</f>
        <v/>
      </c>
      <c r="Y128" s="15">
        <f>IF(OR($A128="",$B$2=""),"",SUMIFS('연차 사용 기록'!$H$4:$H$1503,'연차 사용 기록'!$C$4:$C$1503,$A128,'연차 사용 기록'!$A$4:$A$1503,"&gt;="&amp;DATE(YEAR($B$2),MONTH($B$2)+10,1),'연차 사용 기록'!$A$4:$A$1503,"&lt;"&amp;DATE(YEAR($B$2),MONTH($B$2)+11,1)))</f>
        <v/>
      </c>
      <c r="Z128" s="15">
        <f>IF(OR($A128="",$B$2=""),"",SUMIFS('연차 사용 기록'!$H$4:$H$1503,'연차 사용 기록'!$C$4:$C$1503,$A128,'연차 사용 기록'!$A$4:$A$1503,"&gt;="&amp;DATE(YEAR($B$2),MONTH($B$2)+11,1),'연차 사용 기록'!$A$4:$A$1503,"&lt;"&amp;DATE(YEAR($B$2),MONTH($B$2)+12,1)))</f>
        <v/>
      </c>
    </row>
    <row r="129">
      <c r="A129" s="12" t="n"/>
      <c r="B129" s="12" t="n"/>
      <c r="C129" s="12" t="n"/>
      <c r="D129" s="7" t="n"/>
      <c r="E129" s="12" t="n"/>
      <c r="F129" s="12" t="n"/>
      <c r="G129" s="12">
        <f>IF(A129="","",SUMIFS('연차 사용 기록'!$H$4:$H$1503,'연차 사용 기록'!$C$4:$C$1503,A129,'연차 사용 기록'!$A$4:$A$1503,"&gt;="&amp;IF($B$2="",0,$B$2),'연차 사용 기록'!$A$4:$A$1503,"&lt;="&amp;IF($D$2="",2958465,$D$2)))</f>
        <v/>
      </c>
      <c r="H129" s="12">
        <f>IF(A129="","",(N(E129)+N(F129))-N(G129))</f>
        <v/>
      </c>
      <c r="I129" s="13">
        <f>IF(OR(A129="",(N(E129)+N(F129))=0),"",G129/(N(E129)+N(F129)))</f>
        <v/>
      </c>
      <c r="J129" s="7" t="n"/>
      <c r="K129" s="7" t="n"/>
      <c r="L129" s="12">
        <f>IF(OR(A129="",$D$2=""),"",IF(TODAY()&gt;$D$2,H129,""))</f>
        <v/>
      </c>
      <c r="M129" s="12" t="n"/>
      <c r="N129" s="14" t="n"/>
      <c r="O129" s="15">
        <f>IF(OR($A129="",$B$2=""),"",SUMIFS('연차 사용 기록'!$H$4:$H$1503,'연차 사용 기록'!$C$4:$C$1503,$A129,'연차 사용 기록'!$A$4:$A$1503,"&gt;="&amp;DATE(YEAR($B$2),MONTH($B$2)+0,1),'연차 사용 기록'!$A$4:$A$1503,"&lt;"&amp;DATE(YEAR($B$2),MONTH($B$2)+1,1)))</f>
        <v/>
      </c>
      <c r="P129" s="15">
        <f>IF(OR($A129="",$B$2=""),"",SUMIFS('연차 사용 기록'!$H$4:$H$1503,'연차 사용 기록'!$C$4:$C$1503,$A129,'연차 사용 기록'!$A$4:$A$1503,"&gt;="&amp;DATE(YEAR($B$2),MONTH($B$2)+1,1),'연차 사용 기록'!$A$4:$A$1503,"&lt;"&amp;DATE(YEAR($B$2),MONTH($B$2)+2,1)))</f>
        <v/>
      </c>
      <c r="Q129" s="15">
        <f>IF(OR($A129="",$B$2=""),"",SUMIFS('연차 사용 기록'!$H$4:$H$1503,'연차 사용 기록'!$C$4:$C$1503,$A129,'연차 사용 기록'!$A$4:$A$1503,"&gt;="&amp;DATE(YEAR($B$2),MONTH($B$2)+2,1),'연차 사용 기록'!$A$4:$A$1503,"&lt;"&amp;DATE(YEAR($B$2),MONTH($B$2)+3,1)))</f>
        <v/>
      </c>
      <c r="R129" s="15">
        <f>IF(OR($A129="",$B$2=""),"",SUMIFS('연차 사용 기록'!$H$4:$H$1503,'연차 사용 기록'!$C$4:$C$1503,$A129,'연차 사용 기록'!$A$4:$A$1503,"&gt;="&amp;DATE(YEAR($B$2),MONTH($B$2)+3,1),'연차 사용 기록'!$A$4:$A$1503,"&lt;"&amp;DATE(YEAR($B$2),MONTH($B$2)+4,1)))</f>
        <v/>
      </c>
      <c r="S129" s="15">
        <f>IF(OR($A129="",$B$2=""),"",SUMIFS('연차 사용 기록'!$H$4:$H$1503,'연차 사용 기록'!$C$4:$C$1503,$A129,'연차 사용 기록'!$A$4:$A$1503,"&gt;="&amp;DATE(YEAR($B$2),MONTH($B$2)+4,1),'연차 사용 기록'!$A$4:$A$1503,"&lt;"&amp;DATE(YEAR($B$2),MONTH($B$2)+5,1)))</f>
        <v/>
      </c>
      <c r="T129" s="15">
        <f>IF(OR($A129="",$B$2=""),"",SUMIFS('연차 사용 기록'!$H$4:$H$1503,'연차 사용 기록'!$C$4:$C$1503,$A129,'연차 사용 기록'!$A$4:$A$1503,"&gt;="&amp;DATE(YEAR($B$2),MONTH($B$2)+5,1),'연차 사용 기록'!$A$4:$A$1503,"&lt;"&amp;DATE(YEAR($B$2),MONTH($B$2)+6,1)))</f>
        <v/>
      </c>
      <c r="U129" s="15">
        <f>IF(OR($A129="",$B$2=""),"",SUMIFS('연차 사용 기록'!$H$4:$H$1503,'연차 사용 기록'!$C$4:$C$1503,$A129,'연차 사용 기록'!$A$4:$A$1503,"&gt;="&amp;DATE(YEAR($B$2),MONTH($B$2)+6,1),'연차 사용 기록'!$A$4:$A$1503,"&lt;"&amp;DATE(YEAR($B$2),MONTH($B$2)+7,1)))</f>
        <v/>
      </c>
      <c r="V129" s="15">
        <f>IF(OR($A129="",$B$2=""),"",SUMIFS('연차 사용 기록'!$H$4:$H$1503,'연차 사용 기록'!$C$4:$C$1503,$A129,'연차 사용 기록'!$A$4:$A$1503,"&gt;="&amp;DATE(YEAR($B$2),MONTH($B$2)+7,1),'연차 사용 기록'!$A$4:$A$1503,"&lt;"&amp;DATE(YEAR($B$2),MONTH($B$2)+8,1)))</f>
        <v/>
      </c>
      <c r="W129" s="15">
        <f>IF(OR($A129="",$B$2=""),"",SUMIFS('연차 사용 기록'!$H$4:$H$1503,'연차 사용 기록'!$C$4:$C$1503,$A129,'연차 사용 기록'!$A$4:$A$1503,"&gt;="&amp;DATE(YEAR($B$2),MONTH($B$2)+8,1),'연차 사용 기록'!$A$4:$A$1503,"&lt;"&amp;DATE(YEAR($B$2),MONTH($B$2)+9,1)))</f>
        <v/>
      </c>
      <c r="X129" s="15">
        <f>IF(OR($A129="",$B$2=""),"",SUMIFS('연차 사용 기록'!$H$4:$H$1503,'연차 사용 기록'!$C$4:$C$1503,$A129,'연차 사용 기록'!$A$4:$A$1503,"&gt;="&amp;DATE(YEAR($B$2),MONTH($B$2)+9,1),'연차 사용 기록'!$A$4:$A$1503,"&lt;"&amp;DATE(YEAR($B$2),MONTH($B$2)+10,1)))</f>
        <v/>
      </c>
      <c r="Y129" s="15">
        <f>IF(OR($A129="",$B$2=""),"",SUMIFS('연차 사용 기록'!$H$4:$H$1503,'연차 사용 기록'!$C$4:$C$1503,$A129,'연차 사용 기록'!$A$4:$A$1503,"&gt;="&amp;DATE(YEAR($B$2),MONTH($B$2)+10,1),'연차 사용 기록'!$A$4:$A$1503,"&lt;"&amp;DATE(YEAR($B$2),MONTH($B$2)+11,1)))</f>
        <v/>
      </c>
      <c r="Z129" s="15">
        <f>IF(OR($A129="",$B$2=""),"",SUMIFS('연차 사용 기록'!$H$4:$H$1503,'연차 사용 기록'!$C$4:$C$1503,$A129,'연차 사용 기록'!$A$4:$A$1503,"&gt;="&amp;DATE(YEAR($B$2),MONTH($B$2)+11,1),'연차 사용 기록'!$A$4:$A$1503,"&lt;"&amp;DATE(YEAR($B$2),MONTH($B$2)+12,1)))</f>
        <v/>
      </c>
    </row>
    <row r="130">
      <c r="A130" s="12" t="n"/>
      <c r="B130" s="12" t="n"/>
      <c r="C130" s="12" t="n"/>
      <c r="D130" s="7" t="n"/>
      <c r="E130" s="12" t="n"/>
      <c r="F130" s="12" t="n"/>
      <c r="G130" s="12">
        <f>IF(A130="","",SUMIFS('연차 사용 기록'!$H$4:$H$1503,'연차 사용 기록'!$C$4:$C$1503,A130,'연차 사용 기록'!$A$4:$A$1503,"&gt;="&amp;IF($B$2="",0,$B$2),'연차 사용 기록'!$A$4:$A$1503,"&lt;="&amp;IF($D$2="",2958465,$D$2)))</f>
        <v/>
      </c>
      <c r="H130" s="12">
        <f>IF(A130="","",(N(E130)+N(F130))-N(G130))</f>
        <v/>
      </c>
      <c r="I130" s="13">
        <f>IF(OR(A130="",(N(E130)+N(F130))=0),"",G130/(N(E130)+N(F130)))</f>
        <v/>
      </c>
      <c r="J130" s="7" t="n"/>
      <c r="K130" s="7" t="n"/>
      <c r="L130" s="12">
        <f>IF(OR(A130="",$D$2=""),"",IF(TODAY()&gt;$D$2,H130,""))</f>
        <v/>
      </c>
      <c r="M130" s="12" t="n"/>
      <c r="N130" s="14" t="n"/>
      <c r="O130" s="15">
        <f>IF(OR($A130="",$B$2=""),"",SUMIFS('연차 사용 기록'!$H$4:$H$1503,'연차 사용 기록'!$C$4:$C$1503,$A130,'연차 사용 기록'!$A$4:$A$1503,"&gt;="&amp;DATE(YEAR($B$2),MONTH($B$2)+0,1),'연차 사용 기록'!$A$4:$A$1503,"&lt;"&amp;DATE(YEAR($B$2),MONTH($B$2)+1,1)))</f>
        <v/>
      </c>
      <c r="P130" s="15">
        <f>IF(OR($A130="",$B$2=""),"",SUMIFS('연차 사용 기록'!$H$4:$H$1503,'연차 사용 기록'!$C$4:$C$1503,$A130,'연차 사용 기록'!$A$4:$A$1503,"&gt;="&amp;DATE(YEAR($B$2),MONTH($B$2)+1,1),'연차 사용 기록'!$A$4:$A$1503,"&lt;"&amp;DATE(YEAR($B$2),MONTH($B$2)+2,1)))</f>
        <v/>
      </c>
      <c r="Q130" s="15">
        <f>IF(OR($A130="",$B$2=""),"",SUMIFS('연차 사용 기록'!$H$4:$H$1503,'연차 사용 기록'!$C$4:$C$1503,$A130,'연차 사용 기록'!$A$4:$A$1503,"&gt;="&amp;DATE(YEAR($B$2),MONTH($B$2)+2,1),'연차 사용 기록'!$A$4:$A$1503,"&lt;"&amp;DATE(YEAR($B$2),MONTH($B$2)+3,1)))</f>
        <v/>
      </c>
      <c r="R130" s="15">
        <f>IF(OR($A130="",$B$2=""),"",SUMIFS('연차 사용 기록'!$H$4:$H$1503,'연차 사용 기록'!$C$4:$C$1503,$A130,'연차 사용 기록'!$A$4:$A$1503,"&gt;="&amp;DATE(YEAR($B$2),MONTH($B$2)+3,1),'연차 사용 기록'!$A$4:$A$1503,"&lt;"&amp;DATE(YEAR($B$2),MONTH($B$2)+4,1)))</f>
        <v/>
      </c>
      <c r="S130" s="15">
        <f>IF(OR($A130="",$B$2=""),"",SUMIFS('연차 사용 기록'!$H$4:$H$1503,'연차 사용 기록'!$C$4:$C$1503,$A130,'연차 사용 기록'!$A$4:$A$1503,"&gt;="&amp;DATE(YEAR($B$2),MONTH($B$2)+4,1),'연차 사용 기록'!$A$4:$A$1503,"&lt;"&amp;DATE(YEAR($B$2),MONTH($B$2)+5,1)))</f>
        <v/>
      </c>
      <c r="T130" s="15">
        <f>IF(OR($A130="",$B$2=""),"",SUMIFS('연차 사용 기록'!$H$4:$H$1503,'연차 사용 기록'!$C$4:$C$1503,$A130,'연차 사용 기록'!$A$4:$A$1503,"&gt;="&amp;DATE(YEAR($B$2),MONTH($B$2)+5,1),'연차 사용 기록'!$A$4:$A$1503,"&lt;"&amp;DATE(YEAR($B$2),MONTH($B$2)+6,1)))</f>
        <v/>
      </c>
      <c r="U130" s="15">
        <f>IF(OR($A130="",$B$2=""),"",SUMIFS('연차 사용 기록'!$H$4:$H$1503,'연차 사용 기록'!$C$4:$C$1503,$A130,'연차 사용 기록'!$A$4:$A$1503,"&gt;="&amp;DATE(YEAR($B$2),MONTH($B$2)+6,1),'연차 사용 기록'!$A$4:$A$1503,"&lt;"&amp;DATE(YEAR($B$2),MONTH($B$2)+7,1)))</f>
        <v/>
      </c>
      <c r="V130" s="15">
        <f>IF(OR($A130="",$B$2=""),"",SUMIFS('연차 사용 기록'!$H$4:$H$1503,'연차 사용 기록'!$C$4:$C$1503,$A130,'연차 사용 기록'!$A$4:$A$1503,"&gt;="&amp;DATE(YEAR($B$2),MONTH($B$2)+7,1),'연차 사용 기록'!$A$4:$A$1503,"&lt;"&amp;DATE(YEAR($B$2),MONTH($B$2)+8,1)))</f>
        <v/>
      </c>
      <c r="W130" s="15">
        <f>IF(OR($A130="",$B$2=""),"",SUMIFS('연차 사용 기록'!$H$4:$H$1503,'연차 사용 기록'!$C$4:$C$1503,$A130,'연차 사용 기록'!$A$4:$A$1503,"&gt;="&amp;DATE(YEAR($B$2),MONTH($B$2)+8,1),'연차 사용 기록'!$A$4:$A$1503,"&lt;"&amp;DATE(YEAR($B$2),MONTH($B$2)+9,1)))</f>
        <v/>
      </c>
      <c r="X130" s="15">
        <f>IF(OR($A130="",$B$2=""),"",SUMIFS('연차 사용 기록'!$H$4:$H$1503,'연차 사용 기록'!$C$4:$C$1503,$A130,'연차 사용 기록'!$A$4:$A$1503,"&gt;="&amp;DATE(YEAR($B$2),MONTH($B$2)+9,1),'연차 사용 기록'!$A$4:$A$1503,"&lt;"&amp;DATE(YEAR($B$2),MONTH($B$2)+10,1)))</f>
        <v/>
      </c>
      <c r="Y130" s="15">
        <f>IF(OR($A130="",$B$2=""),"",SUMIFS('연차 사용 기록'!$H$4:$H$1503,'연차 사용 기록'!$C$4:$C$1503,$A130,'연차 사용 기록'!$A$4:$A$1503,"&gt;="&amp;DATE(YEAR($B$2),MONTH($B$2)+10,1),'연차 사용 기록'!$A$4:$A$1503,"&lt;"&amp;DATE(YEAR($B$2),MONTH($B$2)+11,1)))</f>
        <v/>
      </c>
      <c r="Z130" s="15">
        <f>IF(OR($A130="",$B$2=""),"",SUMIFS('연차 사용 기록'!$H$4:$H$1503,'연차 사용 기록'!$C$4:$C$1503,$A130,'연차 사용 기록'!$A$4:$A$1503,"&gt;="&amp;DATE(YEAR($B$2),MONTH($B$2)+11,1),'연차 사용 기록'!$A$4:$A$1503,"&lt;"&amp;DATE(YEAR($B$2),MONTH($B$2)+12,1)))</f>
        <v/>
      </c>
    </row>
    <row r="131">
      <c r="A131" s="12" t="n"/>
      <c r="B131" s="12" t="n"/>
      <c r="C131" s="12" t="n"/>
      <c r="D131" s="7" t="n"/>
      <c r="E131" s="12" t="n"/>
      <c r="F131" s="12" t="n"/>
      <c r="G131" s="12">
        <f>IF(A131="","",SUMIFS('연차 사용 기록'!$H$4:$H$1503,'연차 사용 기록'!$C$4:$C$1503,A131,'연차 사용 기록'!$A$4:$A$1503,"&gt;="&amp;IF($B$2="",0,$B$2),'연차 사용 기록'!$A$4:$A$1503,"&lt;="&amp;IF($D$2="",2958465,$D$2)))</f>
        <v/>
      </c>
      <c r="H131" s="12">
        <f>IF(A131="","",(N(E131)+N(F131))-N(G131))</f>
        <v/>
      </c>
      <c r="I131" s="13">
        <f>IF(OR(A131="",(N(E131)+N(F131))=0),"",G131/(N(E131)+N(F131)))</f>
        <v/>
      </c>
      <c r="J131" s="7" t="n"/>
      <c r="K131" s="7" t="n"/>
      <c r="L131" s="12">
        <f>IF(OR(A131="",$D$2=""),"",IF(TODAY()&gt;$D$2,H131,""))</f>
        <v/>
      </c>
      <c r="M131" s="12" t="n"/>
      <c r="N131" s="14" t="n"/>
      <c r="O131" s="15">
        <f>IF(OR($A131="",$B$2=""),"",SUMIFS('연차 사용 기록'!$H$4:$H$1503,'연차 사용 기록'!$C$4:$C$1503,$A131,'연차 사용 기록'!$A$4:$A$1503,"&gt;="&amp;DATE(YEAR($B$2),MONTH($B$2)+0,1),'연차 사용 기록'!$A$4:$A$1503,"&lt;"&amp;DATE(YEAR($B$2),MONTH($B$2)+1,1)))</f>
        <v/>
      </c>
      <c r="P131" s="15">
        <f>IF(OR($A131="",$B$2=""),"",SUMIFS('연차 사용 기록'!$H$4:$H$1503,'연차 사용 기록'!$C$4:$C$1503,$A131,'연차 사용 기록'!$A$4:$A$1503,"&gt;="&amp;DATE(YEAR($B$2),MONTH($B$2)+1,1),'연차 사용 기록'!$A$4:$A$1503,"&lt;"&amp;DATE(YEAR($B$2),MONTH($B$2)+2,1)))</f>
        <v/>
      </c>
      <c r="Q131" s="15">
        <f>IF(OR($A131="",$B$2=""),"",SUMIFS('연차 사용 기록'!$H$4:$H$1503,'연차 사용 기록'!$C$4:$C$1503,$A131,'연차 사용 기록'!$A$4:$A$1503,"&gt;="&amp;DATE(YEAR($B$2),MONTH($B$2)+2,1),'연차 사용 기록'!$A$4:$A$1503,"&lt;"&amp;DATE(YEAR($B$2),MONTH($B$2)+3,1)))</f>
        <v/>
      </c>
      <c r="R131" s="15">
        <f>IF(OR($A131="",$B$2=""),"",SUMIFS('연차 사용 기록'!$H$4:$H$1503,'연차 사용 기록'!$C$4:$C$1503,$A131,'연차 사용 기록'!$A$4:$A$1503,"&gt;="&amp;DATE(YEAR($B$2),MONTH($B$2)+3,1),'연차 사용 기록'!$A$4:$A$1503,"&lt;"&amp;DATE(YEAR($B$2),MONTH($B$2)+4,1)))</f>
        <v/>
      </c>
      <c r="S131" s="15">
        <f>IF(OR($A131="",$B$2=""),"",SUMIFS('연차 사용 기록'!$H$4:$H$1503,'연차 사용 기록'!$C$4:$C$1503,$A131,'연차 사용 기록'!$A$4:$A$1503,"&gt;="&amp;DATE(YEAR($B$2),MONTH($B$2)+4,1),'연차 사용 기록'!$A$4:$A$1503,"&lt;"&amp;DATE(YEAR($B$2),MONTH($B$2)+5,1)))</f>
        <v/>
      </c>
      <c r="T131" s="15">
        <f>IF(OR($A131="",$B$2=""),"",SUMIFS('연차 사용 기록'!$H$4:$H$1503,'연차 사용 기록'!$C$4:$C$1503,$A131,'연차 사용 기록'!$A$4:$A$1503,"&gt;="&amp;DATE(YEAR($B$2),MONTH($B$2)+5,1),'연차 사용 기록'!$A$4:$A$1503,"&lt;"&amp;DATE(YEAR($B$2),MONTH($B$2)+6,1)))</f>
        <v/>
      </c>
      <c r="U131" s="15">
        <f>IF(OR($A131="",$B$2=""),"",SUMIFS('연차 사용 기록'!$H$4:$H$1503,'연차 사용 기록'!$C$4:$C$1503,$A131,'연차 사용 기록'!$A$4:$A$1503,"&gt;="&amp;DATE(YEAR($B$2),MONTH($B$2)+6,1),'연차 사용 기록'!$A$4:$A$1503,"&lt;"&amp;DATE(YEAR($B$2),MONTH($B$2)+7,1)))</f>
        <v/>
      </c>
      <c r="V131" s="15">
        <f>IF(OR($A131="",$B$2=""),"",SUMIFS('연차 사용 기록'!$H$4:$H$1503,'연차 사용 기록'!$C$4:$C$1503,$A131,'연차 사용 기록'!$A$4:$A$1503,"&gt;="&amp;DATE(YEAR($B$2),MONTH($B$2)+7,1),'연차 사용 기록'!$A$4:$A$1503,"&lt;"&amp;DATE(YEAR($B$2),MONTH($B$2)+8,1)))</f>
        <v/>
      </c>
      <c r="W131" s="15">
        <f>IF(OR($A131="",$B$2=""),"",SUMIFS('연차 사용 기록'!$H$4:$H$1503,'연차 사용 기록'!$C$4:$C$1503,$A131,'연차 사용 기록'!$A$4:$A$1503,"&gt;="&amp;DATE(YEAR($B$2),MONTH($B$2)+8,1),'연차 사용 기록'!$A$4:$A$1503,"&lt;"&amp;DATE(YEAR($B$2),MONTH($B$2)+9,1)))</f>
        <v/>
      </c>
      <c r="X131" s="15">
        <f>IF(OR($A131="",$B$2=""),"",SUMIFS('연차 사용 기록'!$H$4:$H$1503,'연차 사용 기록'!$C$4:$C$1503,$A131,'연차 사용 기록'!$A$4:$A$1503,"&gt;="&amp;DATE(YEAR($B$2),MONTH($B$2)+9,1),'연차 사용 기록'!$A$4:$A$1503,"&lt;"&amp;DATE(YEAR($B$2),MONTH($B$2)+10,1)))</f>
        <v/>
      </c>
      <c r="Y131" s="15">
        <f>IF(OR($A131="",$B$2=""),"",SUMIFS('연차 사용 기록'!$H$4:$H$1503,'연차 사용 기록'!$C$4:$C$1503,$A131,'연차 사용 기록'!$A$4:$A$1503,"&gt;="&amp;DATE(YEAR($B$2),MONTH($B$2)+10,1),'연차 사용 기록'!$A$4:$A$1503,"&lt;"&amp;DATE(YEAR($B$2),MONTH($B$2)+11,1)))</f>
        <v/>
      </c>
      <c r="Z131" s="15">
        <f>IF(OR($A131="",$B$2=""),"",SUMIFS('연차 사용 기록'!$H$4:$H$1503,'연차 사용 기록'!$C$4:$C$1503,$A131,'연차 사용 기록'!$A$4:$A$1503,"&gt;="&amp;DATE(YEAR($B$2),MONTH($B$2)+11,1),'연차 사용 기록'!$A$4:$A$1503,"&lt;"&amp;DATE(YEAR($B$2),MONTH($B$2)+12,1)))</f>
        <v/>
      </c>
    </row>
    <row r="132">
      <c r="A132" s="12" t="n"/>
      <c r="B132" s="12" t="n"/>
      <c r="C132" s="12" t="n"/>
      <c r="D132" s="7" t="n"/>
      <c r="E132" s="12" t="n"/>
      <c r="F132" s="12" t="n"/>
      <c r="G132" s="12">
        <f>IF(A132="","",SUMIFS('연차 사용 기록'!$H$4:$H$1503,'연차 사용 기록'!$C$4:$C$1503,A132,'연차 사용 기록'!$A$4:$A$1503,"&gt;="&amp;IF($B$2="",0,$B$2),'연차 사용 기록'!$A$4:$A$1503,"&lt;="&amp;IF($D$2="",2958465,$D$2)))</f>
        <v/>
      </c>
      <c r="H132" s="12">
        <f>IF(A132="","",(N(E132)+N(F132))-N(G132))</f>
        <v/>
      </c>
      <c r="I132" s="13">
        <f>IF(OR(A132="",(N(E132)+N(F132))=0),"",G132/(N(E132)+N(F132)))</f>
        <v/>
      </c>
      <c r="J132" s="7" t="n"/>
      <c r="K132" s="7" t="n"/>
      <c r="L132" s="12">
        <f>IF(OR(A132="",$D$2=""),"",IF(TODAY()&gt;$D$2,H132,""))</f>
        <v/>
      </c>
      <c r="M132" s="12" t="n"/>
      <c r="N132" s="14" t="n"/>
      <c r="O132" s="15">
        <f>IF(OR($A132="",$B$2=""),"",SUMIFS('연차 사용 기록'!$H$4:$H$1503,'연차 사용 기록'!$C$4:$C$1503,$A132,'연차 사용 기록'!$A$4:$A$1503,"&gt;="&amp;DATE(YEAR($B$2),MONTH($B$2)+0,1),'연차 사용 기록'!$A$4:$A$1503,"&lt;"&amp;DATE(YEAR($B$2),MONTH($B$2)+1,1)))</f>
        <v/>
      </c>
      <c r="P132" s="15">
        <f>IF(OR($A132="",$B$2=""),"",SUMIFS('연차 사용 기록'!$H$4:$H$1503,'연차 사용 기록'!$C$4:$C$1503,$A132,'연차 사용 기록'!$A$4:$A$1503,"&gt;="&amp;DATE(YEAR($B$2),MONTH($B$2)+1,1),'연차 사용 기록'!$A$4:$A$1503,"&lt;"&amp;DATE(YEAR($B$2),MONTH($B$2)+2,1)))</f>
        <v/>
      </c>
      <c r="Q132" s="15">
        <f>IF(OR($A132="",$B$2=""),"",SUMIFS('연차 사용 기록'!$H$4:$H$1503,'연차 사용 기록'!$C$4:$C$1503,$A132,'연차 사용 기록'!$A$4:$A$1503,"&gt;="&amp;DATE(YEAR($B$2),MONTH($B$2)+2,1),'연차 사용 기록'!$A$4:$A$1503,"&lt;"&amp;DATE(YEAR($B$2),MONTH($B$2)+3,1)))</f>
        <v/>
      </c>
      <c r="R132" s="15">
        <f>IF(OR($A132="",$B$2=""),"",SUMIFS('연차 사용 기록'!$H$4:$H$1503,'연차 사용 기록'!$C$4:$C$1503,$A132,'연차 사용 기록'!$A$4:$A$1503,"&gt;="&amp;DATE(YEAR($B$2),MONTH($B$2)+3,1),'연차 사용 기록'!$A$4:$A$1503,"&lt;"&amp;DATE(YEAR($B$2),MONTH($B$2)+4,1)))</f>
        <v/>
      </c>
      <c r="S132" s="15">
        <f>IF(OR($A132="",$B$2=""),"",SUMIFS('연차 사용 기록'!$H$4:$H$1503,'연차 사용 기록'!$C$4:$C$1503,$A132,'연차 사용 기록'!$A$4:$A$1503,"&gt;="&amp;DATE(YEAR($B$2),MONTH($B$2)+4,1),'연차 사용 기록'!$A$4:$A$1503,"&lt;"&amp;DATE(YEAR($B$2),MONTH($B$2)+5,1)))</f>
        <v/>
      </c>
      <c r="T132" s="15">
        <f>IF(OR($A132="",$B$2=""),"",SUMIFS('연차 사용 기록'!$H$4:$H$1503,'연차 사용 기록'!$C$4:$C$1503,$A132,'연차 사용 기록'!$A$4:$A$1503,"&gt;="&amp;DATE(YEAR($B$2),MONTH($B$2)+5,1),'연차 사용 기록'!$A$4:$A$1503,"&lt;"&amp;DATE(YEAR($B$2),MONTH($B$2)+6,1)))</f>
        <v/>
      </c>
      <c r="U132" s="15">
        <f>IF(OR($A132="",$B$2=""),"",SUMIFS('연차 사용 기록'!$H$4:$H$1503,'연차 사용 기록'!$C$4:$C$1503,$A132,'연차 사용 기록'!$A$4:$A$1503,"&gt;="&amp;DATE(YEAR($B$2),MONTH($B$2)+6,1),'연차 사용 기록'!$A$4:$A$1503,"&lt;"&amp;DATE(YEAR($B$2),MONTH($B$2)+7,1)))</f>
        <v/>
      </c>
      <c r="V132" s="15">
        <f>IF(OR($A132="",$B$2=""),"",SUMIFS('연차 사용 기록'!$H$4:$H$1503,'연차 사용 기록'!$C$4:$C$1503,$A132,'연차 사용 기록'!$A$4:$A$1503,"&gt;="&amp;DATE(YEAR($B$2),MONTH($B$2)+7,1),'연차 사용 기록'!$A$4:$A$1503,"&lt;"&amp;DATE(YEAR($B$2),MONTH($B$2)+8,1)))</f>
        <v/>
      </c>
      <c r="W132" s="15">
        <f>IF(OR($A132="",$B$2=""),"",SUMIFS('연차 사용 기록'!$H$4:$H$1503,'연차 사용 기록'!$C$4:$C$1503,$A132,'연차 사용 기록'!$A$4:$A$1503,"&gt;="&amp;DATE(YEAR($B$2),MONTH($B$2)+8,1),'연차 사용 기록'!$A$4:$A$1503,"&lt;"&amp;DATE(YEAR($B$2),MONTH($B$2)+9,1)))</f>
        <v/>
      </c>
      <c r="X132" s="15">
        <f>IF(OR($A132="",$B$2=""),"",SUMIFS('연차 사용 기록'!$H$4:$H$1503,'연차 사용 기록'!$C$4:$C$1503,$A132,'연차 사용 기록'!$A$4:$A$1503,"&gt;="&amp;DATE(YEAR($B$2),MONTH($B$2)+9,1),'연차 사용 기록'!$A$4:$A$1503,"&lt;"&amp;DATE(YEAR($B$2),MONTH($B$2)+10,1)))</f>
        <v/>
      </c>
      <c r="Y132" s="15">
        <f>IF(OR($A132="",$B$2=""),"",SUMIFS('연차 사용 기록'!$H$4:$H$1503,'연차 사용 기록'!$C$4:$C$1503,$A132,'연차 사용 기록'!$A$4:$A$1503,"&gt;="&amp;DATE(YEAR($B$2),MONTH($B$2)+10,1),'연차 사용 기록'!$A$4:$A$1503,"&lt;"&amp;DATE(YEAR($B$2),MONTH($B$2)+11,1)))</f>
        <v/>
      </c>
      <c r="Z132" s="15">
        <f>IF(OR($A132="",$B$2=""),"",SUMIFS('연차 사용 기록'!$H$4:$H$1503,'연차 사용 기록'!$C$4:$C$1503,$A132,'연차 사용 기록'!$A$4:$A$1503,"&gt;="&amp;DATE(YEAR($B$2),MONTH($B$2)+11,1),'연차 사용 기록'!$A$4:$A$1503,"&lt;"&amp;DATE(YEAR($B$2),MONTH($B$2)+12,1)))</f>
        <v/>
      </c>
    </row>
    <row r="133">
      <c r="A133" s="12" t="n"/>
      <c r="B133" s="12" t="n"/>
      <c r="C133" s="12" t="n"/>
      <c r="D133" s="7" t="n"/>
      <c r="E133" s="12" t="n"/>
      <c r="F133" s="12" t="n"/>
      <c r="G133" s="12">
        <f>IF(A133="","",SUMIFS('연차 사용 기록'!$H$4:$H$1503,'연차 사용 기록'!$C$4:$C$1503,A133,'연차 사용 기록'!$A$4:$A$1503,"&gt;="&amp;IF($B$2="",0,$B$2),'연차 사용 기록'!$A$4:$A$1503,"&lt;="&amp;IF($D$2="",2958465,$D$2)))</f>
        <v/>
      </c>
      <c r="H133" s="12">
        <f>IF(A133="","",(N(E133)+N(F133))-N(G133))</f>
        <v/>
      </c>
      <c r="I133" s="13">
        <f>IF(OR(A133="",(N(E133)+N(F133))=0),"",G133/(N(E133)+N(F133)))</f>
        <v/>
      </c>
      <c r="J133" s="7" t="n"/>
      <c r="K133" s="7" t="n"/>
      <c r="L133" s="12">
        <f>IF(OR(A133="",$D$2=""),"",IF(TODAY()&gt;$D$2,H133,""))</f>
        <v/>
      </c>
      <c r="M133" s="12" t="n"/>
      <c r="N133" s="14" t="n"/>
      <c r="O133" s="15">
        <f>IF(OR($A133="",$B$2=""),"",SUMIFS('연차 사용 기록'!$H$4:$H$1503,'연차 사용 기록'!$C$4:$C$1503,$A133,'연차 사용 기록'!$A$4:$A$1503,"&gt;="&amp;DATE(YEAR($B$2),MONTH($B$2)+0,1),'연차 사용 기록'!$A$4:$A$1503,"&lt;"&amp;DATE(YEAR($B$2),MONTH($B$2)+1,1)))</f>
        <v/>
      </c>
      <c r="P133" s="15">
        <f>IF(OR($A133="",$B$2=""),"",SUMIFS('연차 사용 기록'!$H$4:$H$1503,'연차 사용 기록'!$C$4:$C$1503,$A133,'연차 사용 기록'!$A$4:$A$1503,"&gt;="&amp;DATE(YEAR($B$2),MONTH($B$2)+1,1),'연차 사용 기록'!$A$4:$A$1503,"&lt;"&amp;DATE(YEAR($B$2),MONTH($B$2)+2,1)))</f>
        <v/>
      </c>
      <c r="Q133" s="15">
        <f>IF(OR($A133="",$B$2=""),"",SUMIFS('연차 사용 기록'!$H$4:$H$1503,'연차 사용 기록'!$C$4:$C$1503,$A133,'연차 사용 기록'!$A$4:$A$1503,"&gt;="&amp;DATE(YEAR($B$2),MONTH($B$2)+2,1),'연차 사용 기록'!$A$4:$A$1503,"&lt;"&amp;DATE(YEAR($B$2),MONTH($B$2)+3,1)))</f>
        <v/>
      </c>
      <c r="R133" s="15">
        <f>IF(OR($A133="",$B$2=""),"",SUMIFS('연차 사용 기록'!$H$4:$H$1503,'연차 사용 기록'!$C$4:$C$1503,$A133,'연차 사용 기록'!$A$4:$A$1503,"&gt;="&amp;DATE(YEAR($B$2),MONTH($B$2)+3,1),'연차 사용 기록'!$A$4:$A$1503,"&lt;"&amp;DATE(YEAR($B$2),MONTH($B$2)+4,1)))</f>
        <v/>
      </c>
      <c r="S133" s="15">
        <f>IF(OR($A133="",$B$2=""),"",SUMIFS('연차 사용 기록'!$H$4:$H$1503,'연차 사용 기록'!$C$4:$C$1503,$A133,'연차 사용 기록'!$A$4:$A$1503,"&gt;="&amp;DATE(YEAR($B$2),MONTH($B$2)+4,1),'연차 사용 기록'!$A$4:$A$1503,"&lt;"&amp;DATE(YEAR($B$2),MONTH($B$2)+5,1)))</f>
        <v/>
      </c>
      <c r="T133" s="15">
        <f>IF(OR($A133="",$B$2=""),"",SUMIFS('연차 사용 기록'!$H$4:$H$1503,'연차 사용 기록'!$C$4:$C$1503,$A133,'연차 사용 기록'!$A$4:$A$1503,"&gt;="&amp;DATE(YEAR($B$2),MONTH($B$2)+5,1),'연차 사용 기록'!$A$4:$A$1503,"&lt;"&amp;DATE(YEAR($B$2),MONTH($B$2)+6,1)))</f>
        <v/>
      </c>
      <c r="U133" s="15">
        <f>IF(OR($A133="",$B$2=""),"",SUMIFS('연차 사용 기록'!$H$4:$H$1503,'연차 사용 기록'!$C$4:$C$1503,$A133,'연차 사용 기록'!$A$4:$A$1503,"&gt;="&amp;DATE(YEAR($B$2),MONTH($B$2)+6,1),'연차 사용 기록'!$A$4:$A$1503,"&lt;"&amp;DATE(YEAR($B$2),MONTH($B$2)+7,1)))</f>
        <v/>
      </c>
      <c r="V133" s="15">
        <f>IF(OR($A133="",$B$2=""),"",SUMIFS('연차 사용 기록'!$H$4:$H$1503,'연차 사용 기록'!$C$4:$C$1503,$A133,'연차 사용 기록'!$A$4:$A$1503,"&gt;="&amp;DATE(YEAR($B$2),MONTH($B$2)+7,1),'연차 사용 기록'!$A$4:$A$1503,"&lt;"&amp;DATE(YEAR($B$2),MONTH($B$2)+8,1)))</f>
        <v/>
      </c>
      <c r="W133" s="15">
        <f>IF(OR($A133="",$B$2=""),"",SUMIFS('연차 사용 기록'!$H$4:$H$1503,'연차 사용 기록'!$C$4:$C$1503,$A133,'연차 사용 기록'!$A$4:$A$1503,"&gt;="&amp;DATE(YEAR($B$2),MONTH($B$2)+8,1),'연차 사용 기록'!$A$4:$A$1503,"&lt;"&amp;DATE(YEAR($B$2),MONTH($B$2)+9,1)))</f>
        <v/>
      </c>
      <c r="X133" s="15">
        <f>IF(OR($A133="",$B$2=""),"",SUMIFS('연차 사용 기록'!$H$4:$H$1503,'연차 사용 기록'!$C$4:$C$1503,$A133,'연차 사용 기록'!$A$4:$A$1503,"&gt;="&amp;DATE(YEAR($B$2),MONTH($B$2)+9,1),'연차 사용 기록'!$A$4:$A$1503,"&lt;"&amp;DATE(YEAR($B$2),MONTH($B$2)+10,1)))</f>
        <v/>
      </c>
      <c r="Y133" s="15">
        <f>IF(OR($A133="",$B$2=""),"",SUMIFS('연차 사용 기록'!$H$4:$H$1503,'연차 사용 기록'!$C$4:$C$1503,$A133,'연차 사용 기록'!$A$4:$A$1503,"&gt;="&amp;DATE(YEAR($B$2),MONTH($B$2)+10,1),'연차 사용 기록'!$A$4:$A$1503,"&lt;"&amp;DATE(YEAR($B$2),MONTH($B$2)+11,1)))</f>
        <v/>
      </c>
      <c r="Z133" s="15">
        <f>IF(OR($A133="",$B$2=""),"",SUMIFS('연차 사용 기록'!$H$4:$H$1503,'연차 사용 기록'!$C$4:$C$1503,$A133,'연차 사용 기록'!$A$4:$A$1503,"&gt;="&amp;DATE(YEAR($B$2),MONTH($B$2)+11,1),'연차 사용 기록'!$A$4:$A$1503,"&lt;"&amp;DATE(YEAR($B$2),MONTH($B$2)+12,1)))</f>
        <v/>
      </c>
    </row>
    <row r="134">
      <c r="A134" s="12" t="n"/>
      <c r="B134" s="12" t="n"/>
      <c r="C134" s="12" t="n"/>
      <c r="D134" s="7" t="n"/>
      <c r="E134" s="12" t="n"/>
      <c r="F134" s="12" t="n"/>
      <c r="G134" s="12">
        <f>IF(A134="","",SUMIFS('연차 사용 기록'!$H$4:$H$1503,'연차 사용 기록'!$C$4:$C$1503,A134,'연차 사용 기록'!$A$4:$A$1503,"&gt;="&amp;IF($B$2="",0,$B$2),'연차 사용 기록'!$A$4:$A$1503,"&lt;="&amp;IF($D$2="",2958465,$D$2)))</f>
        <v/>
      </c>
      <c r="H134" s="12">
        <f>IF(A134="","",(N(E134)+N(F134))-N(G134))</f>
        <v/>
      </c>
      <c r="I134" s="13">
        <f>IF(OR(A134="",(N(E134)+N(F134))=0),"",G134/(N(E134)+N(F134)))</f>
        <v/>
      </c>
      <c r="J134" s="7" t="n"/>
      <c r="K134" s="7" t="n"/>
      <c r="L134" s="12">
        <f>IF(OR(A134="",$D$2=""),"",IF(TODAY()&gt;$D$2,H134,""))</f>
        <v/>
      </c>
      <c r="M134" s="12" t="n"/>
      <c r="N134" s="14" t="n"/>
      <c r="O134" s="15">
        <f>IF(OR($A134="",$B$2=""),"",SUMIFS('연차 사용 기록'!$H$4:$H$1503,'연차 사용 기록'!$C$4:$C$1503,$A134,'연차 사용 기록'!$A$4:$A$1503,"&gt;="&amp;DATE(YEAR($B$2),MONTH($B$2)+0,1),'연차 사용 기록'!$A$4:$A$1503,"&lt;"&amp;DATE(YEAR($B$2),MONTH($B$2)+1,1)))</f>
        <v/>
      </c>
      <c r="P134" s="15">
        <f>IF(OR($A134="",$B$2=""),"",SUMIFS('연차 사용 기록'!$H$4:$H$1503,'연차 사용 기록'!$C$4:$C$1503,$A134,'연차 사용 기록'!$A$4:$A$1503,"&gt;="&amp;DATE(YEAR($B$2),MONTH($B$2)+1,1),'연차 사용 기록'!$A$4:$A$1503,"&lt;"&amp;DATE(YEAR($B$2),MONTH($B$2)+2,1)))</f>
        <v/>
      </c>
      <c r="Q134" s="15">
        <f>IF(OR($A134="",$B$2=""),"",SUMIFS('연차 사용 기록'!$H$4:$H$1503,'연차 사용 기록'!$C$4:$C$1503,$A134,'연차 사용 기록'!$A$4:$A$1503,"&gt;="&amp;DATE(YEAR($B$2),MONTH($B$2)+2,1),'연차 사용 기록'!$A$4:$A$1503,"&lt;"&amp;DATE(YEAR($B$2),MONTH($B$2)+3,1)))</f>
        <v/>
      </c>
      <c r="R134" s="15">
        <f>IF(OR($A134="",$B$2=""),"",SUMIFS('연차 사용 기록'!$H$4:$H$1503,'연차 사용 기록'!$C$4:$C$1503,$A134,'연차 사용 기록'!$A$4:$A$1503,"&gt;="&amp;DATE(YEAR($B$2),MONTH($B$2)+3,1),'연차 사용 기록'!$A$4:$A$1503,"&lt;"&amp;DATE(YEAR($B$2),MONTH($B$2)+4,1)))</f>
        <v/>
      </c>
      <c r="S134" s="15">
        <f>IF(OR($A134="",$B$2=""),"",SUMIFS('연차 사용 기록'!$H$4:$H$1503,'연차 사용 기록'!$C$4:$C$1503,$A134,'연차 사용 기록'!$A$4:$A$1503,"&gt;="&amp;DATE(YEAR($B$2),MONTH($B$2)+4,1),'연차 사용 기록'!$A$4:$A$1503,"&lt;"&amp;DATE(YEAR($B$2),MONTH($B$2)+5,1)))</f>
        <v/>
      </c>
      <c r="T134" s="15">
        <f>IF(OR($A134="",$B$2=""),"",SUMIFS('연차 사용 기록'!$H$4:$H$1503,'연차 사용 기록'!$C$4:$C$1503,$A134,'연차 사용 기록'!$A$4:$A$1503,"&gt;="&amp;DATE(YEAR($B$2),MONTH($B$2)+5,1),'연차 사용 기록'!$A$4:$A$1503,"&lt;"&amp;DATE(YEAR($B$2),MONTH($B$2)+6,1)))</f>
        <v/>
      </c>
      <c r="U134" s="15">
        <f>IF(OR($A134="",$B$2=""),"",SUMIFS('연차 사용 기록'!$H$4:$H$1503,'연차 사용 기록'!$C$4:$C$1503,$A134,'연차 사용 기록'!$A$4:$A$1503,"&gt;="&amp;DATE(YEAR($B$2),MONTH($B$2)+6,1),'연차 사용 기록'!$A$4:$A$1503,"&lt;"&amp;DATE(YEAR($B$2),MONTH($B$2)+7,1)))</f>
        <v/>
      </c>
      <c r="V134" s="15">
        <f>IF(OR($A134="",$B$2=""),"",SUMIFS('연차 사용 기록'!$H$4:$H$1503,'연차 사용 기록'!$C$4:$C$1503,$A134,'연차 사용 기록'!$A$4:$A$1503,"&gt;="&amp;DATE(YEAR($B$2),MONTH($B$2)+7,1),'연차 사용 기록'!$A$4:$A$1503,"&lt;"&amp;DATE(YEAR($B$2),MONTH($B$2)+8,1)))</f>
        <v/>
      </c>
      <c r="W134" s="15">
        <f>IF(OR($A134="",$B$2=""),"",SUMIFS('연차 사용 기록'!$H$4:$H$1503,'연차 사용 기록'!$C$4:$C$1503,$A134,'연차 사용 기록'!$A$4:$A$1503,"&gt;="&amp;DATE(YEAR($B$2),MONTH($B$2)+8,1),'연차 사용 기록'!$A$4:$A$1503,"&lt;"&amp;DATE(YEAR($B$2),MONTH($B$2)+9,1)))</f>
        <v/>
      </c>
      <c r="X134" s="15">
        <f>IF(OR($A134="",$B$2=""),"",SUMIFS('연차 사용 기록'!$H$4:$H$1503,'연차 사용 기록'!$C$4:$C$1503,$A134,'연차 사용 기록'!$A$4:$A$1503,"&gt;="&amp;DATE(YEAR($B$2),MONTH($B$2)+9,1),'연차 사용 기록'!$A$4:$A$1503,"&lt;"&amp;DATE(YEAR($B$2),MONTH($B$2)+10,1)))</f>
        <v/>
      </c>
      <c r="Y134" s="15">
        <f>IF(OR($A134="",$B$2=""),"",SUMIFS('연차 사용 기록'!$H$4:$H$1503,'연차 사용 기록'!$C$4:$C$1503,$A134,'연차 사용 기록'!$A$4:$A$1503,"&gt;="&amp;DATE(YEAR($B$2),MONTH($B$2)+10,1),'연차 사용 기록'!$A$4:$A$1503,"&lt;"&amp;DATE(YEAR($B$2),MONTH($B$2)+11,1)))</f>
        <v/>
      </c>
      <c r="Z134" s="15">
        <f>IF(OR($A134="",$B$2=""),"",SUMIFS('연차 사용 기록'!$H$4:$H$1503,'연차 사용 기록'!$C$4:$C$1503,$A134,'연차 사용 기록'!$A$4:$A$1503,"&gt;="&amp;DATE(YEAR($B$2),MONTH($B$2)+11,1),'연차 사용 기록'!$A$4:$A$1503,"&lt;"&amp;DATE(YEAR($B$2),MONTH($B$2)+12,1)))</f>
        <v/>
      </c>
    </row>
    <row r="135">
      <c r="A135" s="12" t="n"/>
      <c r="B135" s="12" t="n"/>
      <c r="C135" s="12" t="n"/>
      <c r="D135" s="7" t="n"/>
      <c r="E135" s="12" t="n"/>
      <c r="F135" s="12" t="n"/>
      <c r="G135" s="12">
        <f>IF(A135="","",SUMIFS('연차 사용 기록'!$H$4:$H$1503,'연차 사용 기록'!$C$4:$C$1503,A135,'연차 사용 기록'!$A$4:$A$1503,"&gt;="&amp;IF($B$2="",0,$B$2),'연차 사용 기록'!$A$4:$A$1503,"&lt;="&amp;IF($D$2="",2958465,$D$2)))</f>
        <v/>
      </c>
      <c r="H135" s="12">
        <f>IF(A135="","",(N(E135)+N(F135))-N(G135))</f>
        <v/>
      </c>
      <c r="I135" s="13">
        <f>IF(OR(A135="",(N(E135)+N(F135))=0),"",G135/(N(E135)+N(F135)))</f>
        <v/>
      </c>
      <c r="J135" s="7" t="n"/>
      <c r="K135" s="7" t="n"/>
      <c r="L135" s="12">
        <f>IF(OR(A135="",$D$2=""),"",IF(TODAY()&gt;$D$2,H135,""))</f>
        <v/>
      </c>
      <c r="M135" s="12" t="n"/>
      <c r="N135" s="14" t="n"/>
      <c r="O135" s="15">
        <f>IF(OR($A135="",$B$2=""),"",SUMIFS('연차 사용 기록'!$H$4:$H$1503,'연차 사용 기록'!$C$4:$C$1503,$A135,'연차 사용 기록'!$A$4:$A$1503,"&gt;="&amp;DATE(YEAR($B$2),MONTH($B$2)+0,1),'연차 사용 기록'!$A$4:$A$1503,"&lt;"&amp;DATE(YEAR($B$2),MONTH($B$2)+1,1)))</f>
        <v/>
      </c>
      <c r="P135" s="15">
        <f>IF(OR($A135="",$B$2=""),"",SUMIFS('연차 사용 기록'!$H$4:$H$1503,'연차 사용 기록'!$C$4:$C$1503,$A135,'연차 사용 기록'!$A$4:$A$1503,"&gt;="&amp;DATE(YEAR($B$2),MONTH($B$2)+1,1),'연차 사용 기록'!$A$4:$A$1503,"&lt;"&amp;DATE(YEAR($B$2),MONTH($B$2)+2,1)))</f>
        <v/>
      </c>
      <c r="Q135" s="15">
        <f>IF(OR($A135="",$B$2=""),"",SUMIFS('연차 사용 기록'!$H$4:$H$1503,'연차 사용 기록'!$C$4:$C$1503,$A135,'연차 사용 기록'!$A$4:$A$1503,"&gt;="&amp;DATE(YEAR($B$2),MONTH($B$2)+2,1),'연차 사용 기록'!$A$4:$A$1503,"&lt;"&amp;DATE(YEAR($B$2),MONTH($B$2)+3,1)))</f>
        <v/>
      </c>
      <c r="R135" s="15">
        <f>IF(OR($A135="",$B$2=""),"",SUMIFS('연차 사용 기록'!$H$4:$H$1503,'연차 사용 기록'!$C$4:$C$1503,$A135,'연차 사용 기록'!$A$4:$A$1503,"&gt;="&amp;DATE(YEAR($B$2),MONTH($B$2)+3,1),'연차 사용 기록'!$A$4:$A$1503,"&lt;"&amp;DATE(YEAR($B$2),MONTH($B$2)+4,1)))</f>
        <v/>
      </c>
      <c r="S135" s="15">
        <f>IF(OR($A135="",$B$2=""),"",SUMIFS('연차 사용 기록'!$H$4:$H$1503,'연차 사용 기록'!$C$4:$C$1503,$A135,'연차 사용 기록'!$A$4:$A$1503,"&gt;="&amp;DATE(YEAR($B$2),MONTH($B$2)+4,1),'연차 사용 기록'!$A$4:$A$1503,"&lt;"&amp;DATE(YEAR($B$2),MONTH($B$2)+5,1)))</f>
        <v/>
      </c>
      <c r="T135" s="15">
        <f>IF(OR($A135="",$B$2=""),"",SUMIFS('연차 사용 기록'!$H$4:$H$1503,'연차 사용 기록'!$C$4:$C$1503,$A135,'연차 사용 기록'!$A$4:$A$1503,"&gt;="&amp;DATE(YEAR($B$2),MONTH($B$2)+5,1),'연차 사용 기록'!$A$4:$A$1503,"&lt;"&amp;DATE(YEAR($B$2),MONTH($B$2)+6,1)))</f>
        <v/>
      </c>
      <c r="U135" s="15">
        <f>IF(OR($A135="",$B$2=""),"",SUMIFS('연차 사용 기록'!$H$4:$H$1503,'연차 사용 기록'!$C$4:$C$1503,$A135,'연차 사용 기록'!$A$4:$A$1503,"&gt;="&amp;DATE(YEAR($B$2),MONTH($B$2)+6,1),'연차 사용 기록'!$A$4:$A$1503,"&lt;"&amp;DATE(YEAR($B$2),MONTH($B$2)+7,1)))</f>
        <v/>
      </c>
      <c r="V135" s="15">
        <f>IF(OR($A135="",$B$2=""),"",SUMIFS('연차 사용 기록'!$H$4:$H$1503,'연차 사용 기록'!$C$4:$C$1503,$A135,'연차 사용 기록'!$A$4:$A$1503,"&gt;="&amp;DATE(YEAR($B$2),MONTH($B$2)+7,1),'연차 사용 기록'!$A$4:$A$1503,"&lt;"&amp;DATE(YEAR($B$2),MONTH($B$2)+8,1)))</f>
        <v/>
      </c>
      <c r="W135" s="15">
        <f>IF(OR($A135="",$B$2=""),"",SUMIFS('연차 사용 기록'!$H$4:$H$1503,'연차 사용 기록'!$C$4:$C$1503,$A135,'연차 사용 기록'!$A$4:$A$1503,"&gt;="&amp;DATE(YEAR($B$2),MONTH($B$2)+8,1),'연차 사용 기록'!$A$4:$A$1503,"&lt;"&amp;DATE(YEAR($B$2),MONTH($B$2)+9,1)))</f>
        <v/>
      </c>
      <c r="X135" s="15">
        <f>IF(OR($A135="",$B$2=""),"",SUMIFS('연차 사용 기록'!$H$4:$H$1503,'연차 사용 기록'!$C$4:$C$1503,$A135,'연차 사용 기록'!$A$4:$A$1503,"&gt;="&amp;DATE(YEAR($B$2),MONTH($B$2)+9,1),'연차 사용 기록'!$A$4:$A$1503,"&lt;"&amp;DATE(YEAR($B$2),MONTH($B$2)+10,1)))</f>
        <v/>
      </c>
      <c r="Y135" s="15">
        <f>IF(OR($A135="",$B$2=""),"",SUMIFS('연차 사용 기록'!$H$4:$H$1503,'연차 사용 기록'!$C$4:$C$1503,$A135,'연차 사용 기록'!$A$4:$A$1503,"&gt;="&amp;DATE(YEAR($B$2),MONTH($B$2)+10,1),'연차 사용 기록'!$A$4:$A$1503,"&lt;"&amp;DATE(YEAR($B$2),MONTH($B$2)+11,1)))</f>
        <v/>
      </c>
      <c r="Z135" s="15">
        <f>IF(OR($A135="",$B$2=""),"",SUMIFS('연차 사용 기록'!$H$4:$H$1503,'연차 사용 기록'!$C$4:$C$1503,$A135,'연차 사용 기록'!$A$4:$A$1503,"&gt;="&amp;DATE(YEAR($B$2),MONTH($B$2)+11,1),'연차 사용 기록'!$A$4:$A$1503,"&lt;"&amp;DATE(YEAR($B$2),MONTH($B$2)+12,1)))</f>
        <v/>
      </c>
    </row>
    <row r="136">
      <c r="A136" s="12" t="n"/>
      <c r="B136" s="12" t="n"/>
      <c r="C136" s="12" t="n"/>
      <c r="D136" s="7" t="n"/>
      <c r="E136" s="12" t="n"/>
      <c r="F136" s="12" t="n"/>
      <c r="G136" s="12">
        <f>IF(A136="","",SUMIFS('연차 사용 기록'!$H$4:$H$1503,'연차 사용 기록'!$C$4:$C$1503,A136,'연차 사용 기록'!$A$4:$A$1503,"&gt;="&amp;IF($B$2="",0,$B$2),'연차 사용 기록'!$A$4:$A$1503,"&lt;="&amp;IF($D$2="",2958465,$D$2)))</f>
        <v/>
      </c>
      <c r="H136" s="12">
        <f>IF(A136="","",(N(E136)+N(F136))-N(G136))</f>
        <v/>
      </c>
      <c r="I136" s="13">
        <f>IF(OR(A136="",(N(E136)+N(F136))=0),"",G136/(N(E136)+N(F136)))</f>
        <v/>
      </c>
      <c r="J136" s="7" t="n"/>
      <c r="K136" s="7" t="n"/>
      <c r="L136" s="12">
        <f>IF(OR(A136="",$D$2=""),"",IF(TODAY()&gt;$D$2,H136,""))</f>
        <v/>
      </c>
      <c r="M136" s="12" t="n"/>
      <c r="N136" s="14" t="n"/>
      <c r="O136" s="15">
        <f>IF(OR($A136="",$B$2=""),"",SUMIFS('연차 사용 기록'!$H$4:$H$1503,'연차 사용 기록'!$C$4:$C$1503,$A136,'연차 사용 기록'!$A$4:$A$1503,"&gt;="&amp;DATE(YEAR($B$2),MONTH($B$2)+0,1),'연차 사용 기록'!$A$4:$A$1503,"&lt;"&amp;DATE(YEAR($B$2),MONTH($B$2)+1,1)))</f>
        <v/>
      </c>
      <c r="P136" s="15">
        <f>IF(OR($A136="",$B$2=""),"",SUMIFS('연차 사용 기록'!$H$4:$H$1503,'연차 사용 기록'!$C$4:$C$1503,$A136,'연차 사용 기록'!$A$4:$A$1503,"&gt;="&amp;DATE(YEAR($B$2),MONTH($B$2)+1,1),'연차 사용 기록'!$A$4:$A$1503,"&lt;"&amp;DATE(YEAR($B$2),MONTH($B$2)+2,1)))</f>
        <v/>
      </c>
      <c r="Q136" s="15">
        <f>IF(OR($A136="",$B$2=""),"",SUMIFS('연차 사용 기록'!$H$4:$H$1503,'연차 사용 기록'!$C$4:$C$1503,$A136,'연차 사용 기록'!$A$4:$A$1503,"&gt;="&amp;DATE(YEAR($B$2),MONTH($B$2)+2,1),'연차 사용 기록'!$A$4:$A$1503,"&lt;"&amp;DATE(YEAR($B$2),MONTH($B$2)+3,1)))</f>
        <v/>
      </c>
      <c r="R136" s="15">
        <f>IF(OR($A136="",$B$2=""),"",SUMIFS('연차 사용 기록'!$H$4:$H$1503,'연차 사용 기록'!$C$4:$C$1503,$A136,'연차 사용 기록'!$A$4:$A$1503,"&gt;="&amp;DATE(YEAR($B$2),MONTH($B$2)+3,1),'연차 사용 기록'!$A$4:$A$1503,"&lt;"&amp;DATE(YEAR($B$2),MONTH($B$2)+4,1)))</f>
        <v/>
      </c>
      <c r="S136" s="15">
        <f>IF(OR($A136="",$B$2=""),"",SUMIFS('연차 사용 기록'!$H$4:$H$1503,'연차 사용 기록'!$C$4:$C$1503,$A136,'연차 사용 기록'!$A$4:$A$1503,"&gt;="&amp;DATE(YEAR($B$2),MONTH($B$2)+4,1),'연차 사용 기록'!$A$4:$A$1503,"&lt;"&amp;DATE(YEAR($B$2),MONTH($B$2)+5,1)))</f>
        <v/>
      </c>
      <c r="T136" s="15">
        <f>IF(OR($A136="",$B$2=""),"",SUMIFS('연차 사용 기록'!$H$4:$H$1503,'연차 사용 기록'!$C$4:$C$1503,$A136,'연차 사용 기록'!$A$4:$A$1503,"&gt;="&amp;DATE(YEAR($B$2),MONTH($B$2)+5,1),'연차 사용 기록'!$A$4:$A$1503,"&lt;"&amp;DATE(YEAR($B$2),MONTH($B$2)+6,1)))</f>
        <v/>
      </c>
      <c r="U136" s="15">
        <f>IF(OR($A136="",$B$2=""),"",SUMIFS('연차 사용 기록'!$H$4:$H$1503,'연차 사용 기록'!$C$4:$C$1503,$A136,'연차 사용 기록'!$A$4:$A$1503,"&gt;="&amp;DATE(YEAR($B$2),MONTH($B$2)+6,1),'연차 사용 기록'!$A$4:$A$1503,"&lt;"&amp;DATE(YEAR($B$2),MONTH($B$2)+7,1)))</f>
        <v/>
      </c>
      <c r="V136" s="15">
        <f>IF(OR($A136="",$B$2=""),"",SUMIFS('연차 사용 기록'!$H$4:$H$1503,'연차 사용 기록'!$C$4:$C$1503,$A136,'연차 사용 기록'!$A$4:$A$1503,"&gt;="&amp;DATE(YEAR($B$2),MONTH($B$2)+7,1),'연차 사용 기록'!$A$4:$A$1503,"&lt;"&amp;DATE(YEAR($B$2),MONTH($B$2)+8,1)))</f>
        <v/>
      </c>
      <c r="W136" s="15">
        <f>IF(OR($A136="",$B$2=""),"",SUMIFS('연차 사용 기록'!$H$4:$H$1503,'연차 사용 기록'!$C$4:$C$1503,$A136,'연차 사용 기록'!$A$4:$A$1503,"&gt;="&amp;DATE(YEAR($B$2),MONTH($B$2)+8,1),'연차 사용 기록'!$A$4:$A$1503,"&lt;"&amp;DATE(YEAR($B$2),MONTH($B$2)+9,1)))</f>
        <v/>
      </c>
      <c r="X136" s="15">
        <f>IF(OR($A136="",$B$2=""),"",SUMIFS('연차 사용 기록'!$H$4:$H$1503,'연차 사용 기록'!$C$4:$C$1503,$A136,'연차 사용 기록'!$A$4:$A$1503,"&gt;="&amp;DATE(YEAR($B$2),MONTH($B$2)+9,1),'연차 사용 기록'!$A$4:$A$1503,"&lt;"&amp;DATE(YEAR($B$2),MONTH($B$2)+10,1)))</f>
        <v/>
      </c>
      <c r="Y136" s="15">
        <f>IF(OR($A136="",$B$2=""),"",SUMIFS('연차 사용 기록'!$H$4:$H$1503,'연차 사용 기록'!$C$4:$C$1503,$A136,'연차 사용 기록'!$A$4:$A$1503,"&gt;="&amp;DATE(YEAR($B$2),MONTH($B$2)+10,1),'연차 사용 기록'!$A$4:$A$1503,"&lt;"&amp;DATE(YEAR($B$2),MONTH($B$2)+11,1)))</f>
        <v/>
      </c>
      <c r="Z136" s="15">
        <f>IF(OR($A136="",$B$2=""),"",SUMIFS('연차 사용 기록'!$H$4:$H$1503,'연차 사용 기록'!$C$4:$C$1503,$A136,'연차 사용 기록'!$A$4:$A$1503,"&gt;="&amp;DATE(YEAR($B$2),MONTH($B$2)+11,1),'연차 사용 기록'!$A$4:$A$1503,"&lt;"&amp;DATE(YEAR($B$2),MONTH($B$2)+12,1)))</f>
        <v/>
      </c>
    </row>
    <row r="137">
      <c r="A137" s="12" t="n"/>
      <c r="B137" s="12" t="n"/>
      <c r="C137" s="12" t="n"/>
      <c r="D137" s="7" t="n"/>
      <c r="E137" s="12" t="n"/>
      <c r="F137" s="12" t="n"/>
      <c r="G137" s="12">
        <f>IF(A137="","",SUMIFS('연차 사용 기록'!$H$4:$H$1503,'연차 사용 기록'!$C$4:$C$1503,A137,'연차 사용 기록'!$A$4:$A$1503,"&gt;="&amp;IF($B$2="",0,$B$2),'연차 사용 기록'!$A$4:$A$1503,"&lt;="&amp;IF($D$2="",2958465,$D$2)))</f>
        <v/>
      </c>
      <c r="H137" s="12">
        <f>IF(A137="","",(N(E137)+N(F137))-N(G137))</f>
        <v/>
      </c>
      <c r="I137" s="13">
        <f>IF(OR(A137="",(N(E137)+N(F137))=0),"",G137/(N(E137)+N(F137)))</f>
        <v/>
      </c>
      <c r="J137" s="7" t="n"/>
      <c r="K137" s="7" t="n"/>
      <c r="L137" s="12">
        <f>IF(OR(A137="",$D$2=""),"",IF(TODAY()&gt;$D$2,H137,""))</f>
        <v/>
      </c>
      <c r="M137" s="12" t="n"/>
      <c r="N137" s="14" t="n"/>
      <c r="O137" s="15">
        <f>IF(OR($A137="",$B$2=""),"",SUMIFS('연차 사용 기록'!$H$4:$H$1503,'연차 사용 기록'!$C$4:$C$1503,$A137,'연차 사용 기록'!$A$4:$A$1503,"&gt;="&amp;DATE(YEAR($B$2),MONTH($B$2)+0,1),'연차 사용 기록'!$A$4:$A$1503,"&lt;"&amp;DATE(YEAR($B$2),MONTH($B$2)+1,1)))</f>
        <v/>
      </c>
      <c r="P137" s="15">
        <f>IF(OR($A137="",$B$2=""),"",SUMIFS('연차 사용 기록'!$H$4:$H$1503,'연차 사용 기록'!$C$4:$C$1503,$A137,'연차 사용 기록'!$A$4:$A$1503,"&gt;="&amp;DATE(YEAR($B$2),MONTH($B$2)+1,1),'연차 사용 기록'!$A$4:$A$1503,"&lt;"&amp;DATE(YEAR($B$2),MONTH($B$2)+2,1)))</f>
        <v/>
      </c>
      <c r="Q137" s="15">
        <f>IF(OR($A137="",$B$2=""),"",SUMIFS('연차 사용 기록'!$H$4:$H$1503,'연차 사용 기록'!$C$4:$C$1503,$A137,'연차 사용 기록'!$A$4:$A$1503,"&gt;="&amp;DATE(YEAR($B$2),MONTH($B$2)+2,1),'연차 사용 기록'!$A$4:$A$1503,"&lt;"&amp;DATE(YEAR($B$2),MONTH($B$2)+3,1)))</f>
        <v/>
      </c>
      <c r="R137" s="15">
        <f>IF(OR($A137="",$B$2=""),"",SUMIFS('연차 사용 기록'!$H$4:$H$1503,'연차 사용 기록'!$C$4:$C$1503,$A137,'연차 사용 기록'!$A$4:$A$1503,"&gt;="&amp;DATE(YEAR($B$2),MONTH($B$2)+3,1),'연차 사용 기록'!$A$4:$A$1503,"&lt;"&amp;DATE(YEAR($B$2),MONTH($B$2)+4,1)))</f>
        <v/>
      </c>
      <c r="S137" s="15">
        <f>IF(OR($A137="",$B$2=""),"",SUMIFS('연차 사용 기록'!$H$4:$H$1503,'연차 사용 기록'!$C$4:$C$1503,$A137,'연차 사용 기록'!$A$4:$A$1503,"&gt;="&amp;DATE(YEAR($B$2),MONTH($B$2)+4,1),'연차 사용 기록'!$A$4:$A$1503,"&lt;"&amp;DATE(YEAR($B$2),MONTH($B$2)+5,1)))</f>
        <v/>
      </c>
      <c r="T137" s="15">
        <f>IF(OR($A137="",$B$2=""),"",SUMIFS('연차 사용 기록'!$H$4:$H$1503,'연차 사용 기록'!$C$4:$C$1503,$A137,'연차 사용 기록'!$A$4:$A$1503,"&gt;="&amp;DATE(YEAR($B$2),MONTH($B$2)+5,1),'연차 사용 기록'!$A$4:$A$1503,"&lt;"&amp;DATE(YEAR($B$2),MONTH($B$2)+6,1)))</f>
        <v/>
      </c>
      <c r="U137" s="15">
        <f>IF(OR($A137="",$B$2=""),"",SUMIFS('연차 사용 기록'!$H$4:$H$1503,'연차 사용 기록'!$C$4:$C$1503,$A137,'연차 사용 기록'!$A$4:$A$1503,"&gt;="&amp;DATE(YEAR($B$2),MONTH($B$2)+6,1),'연차 사용 기록'!$A$4:$A$1503,"&lt;"&amp;DATE(YEAR($B$2),MONTH($B$2)+7,1)))</f>
        <v/>
      </c>
      <c r="V137" s="15">
        <f>IF(OR($A137="",$B$2=""),"",SUMIFS('연차 사용 기록'!$H$4:$H$1503,'연차 사용 기록'!$C$4:$C$1503,$A137,'연차 사용 기록'!$A$4:$A$1503,"&gt;="&amp;DATE(YEAR($B$2),MONTH($B$2)+7,1),'연차 사용 기록'!$A$4:$A$1503,"&lt;"&amp;DATE(YEAR($B$2),MONTH($B$2)+8,1)))</f>
        <v/>
      </c>
      <c r="W137" s="15">
        <f>IF(OR($A137="",$B$2=""),"",SUMIFS('연차 사용 기록'!$H$4:$H$1503,'연차 사용 기록'!$C$4:$C$1503,$A137,'연차 사용 기록'!$A$4:$A$1503,"&gt;="&amp;DATE(YEAR($B$2),MONTH($B$2)+8,1),'연차 사용 기록'!$A$4:$A$1503,"&lt;"&amp;DATE(YEAR($B$2),MONTH($B$2)+9,1)))</f>
        <v/>
      </c>
      <c r="X137" s="15">
        <f>IF(OR($A137="",$B$2=""),"",SUMIFS('연차 사용 기록'!$H$4:$H$1503,'연차 사용 기록'!$C$4:$C$1503,$A137,'연차 사용 기록'!$A$4:$A$1503,"&gt;="&amp;DATE(YEAR($B$2),MONTH($B$2)+9,1),'연차 사용 기록'!$A$4:$A$1503,"&lt;"&amp;DATE(YEAR($B$2),MONTH($B$2)+10,1)))</f>
        <v/>
      </c>
      <c r="Y137" s="15">
        <f>IF(OR($A137="",$B$2=""),"",SUMIFS('연차 사용 기록'!$H$4:$H$1503,'연차 사용 기록'!$C$4:$C$1503,$A137,'연차 사용 기록'!$A$4:$A$1503,"&gt;="&amp;DATE(YEAR($B$2),MONTH($B$2)+10,1),'연차 사용 기록'!$A$4:$A$1503,"&lt;"&amp;DATE(YEAR($B$2),MONTH($B$2)+11,1)))</f>
        <v/>
      </c>
      <c r="Z137" s="15">
        <f>IF(OR($A137="",$B$2=""),"",SUMIFS('연차 사용 기록'!$H$4:$H$1503,'연차 사용 기록'!$C$4:$C$1503,$A137,'연차 사용 기록'!$A$4:$A$1503,"&gt;="&amp;DATE(YEAR($B$2),MONTH($B$2)+11,1),'연차 사용 기록'!$A$4:$A$1503,"&lt;"&amp;DATE(YEAR($B$2),MONTH($B$2)+12,1)))</f>
        <v/>
      </c>
    </row>
    <row r="138">
      <c r="A138" s="12" t="n"/>
      <c r="B138" s="12" t="n"/>
      <c r="C138" s="12" t="n"/>
      <c r="D138" s="7" t="n"/>
      <c r="E138" s="12" t="n"/>
      <c r="F138" s="12" t="n"/>
      <c r="G138" s="12">
        <f>IF(A138="","",SUMIFS('연차 사용 기록'!$H$4:$H$1503,'연차 사용 기록'!$C$4:$C$1503,A138,'연차 사용 기록'!$A$4:$A$1503,"&gt;="&amp;IF($B$2="",0,$B$2),'연차 사용 기록'!$A$4:$A$1503,"&lt;="&amp;IF($D$2="",2958465,$D$2)))</f>
        <v/>
      </c>
      <c r="H138" s="12">
        <f>IF(A138="","",(N(E138)+N(F138))-N(G138))</f>
        <v/>
      </c>
      <c r="I138" s="13">
        <f>IF(OR(A138="",(N(E138)+N(F138))=0),"",G138/(N(E138)+N(F138)))</f>
        <v/>
      </c>
      <c r="J138" s="7" t="n"/>
      <c r="K138" s="7" t="n"/>
      <c r="L138" s="12">
        <f>IF(OR(A138="",$D$2=""),"",IF(TODAY()&gt;$D$2,H138,""))</f>
        <v/>
      </c>
      <c r="M138" s="12" t="n"/>
      <c r="N138" s="14" t="n"/>
      <c r="O138" s="15">
        <f>IF(OR($A138="",$B$2=""),"",SUMIFS('연차 사용 기록'!$H$4:$H$1503,'연차 사용 기록'!$C$4:$C$1503,$A138,'연차 사용 기록'!$A$4:$A$1503,"&gt;="&amp;DATE(YEAR($B$2),MONTH($B$2)+0,1),'연차 사용 기록'!$A$4:$A$1503,"&lt;"&amp;DATE(YEAR($B$2),MONTH($B$2)+1,1)))</f>
        <v/>
      </c>
      <c r="P138" s="15">
        <f>IF(OR($A138="",$B$2=""),"",SUMIFS('연차 사용 기록'!$H$4:$H$1503,'연차 사용 기록'!$C$4:$C$1503,$A138,'연차 사용 기록'!$A$4:$A$1503,"&gt;="&amp;DATE(YEAR($B$2),MONTH($B$2)+1,1),'연차 사용 기록'!$A$4:$A$1503,"&lt;"&amp;DATE(YEAR($B$2),MONTH($B$2)+2,1)))</f>
        <v/>
      </c>
      <c r="Q138" s="15">
        <f>IF(OR($A138="",$B$2=""),"",SUMIFS('연차 사용 기록'!$H$4:$H$1503,'연차 사용 기록'!$C$4:$C$1503,$A138,'연차 사용 기록'!$A$4:$A$1503,"&gt;="&amp;DATE(YEAR($B$2),MONTH($B$2)+2,1),'연차 사용 기록'!$A$4:$A$1503,"&lt;"&amp;DATE(YEAR($B$2),MONTH($B$2)+3,1)))</f>
        <v/>
      </c>
      <c r="R138" s="15">
        <f>IF(OR($A138="",$B$2=""),"",SUMIFS('연차 사용 기록'!$H$4:$H$1503,'연차 사용 기록'!$C$4:$C$1503,$A138,'연차 사용 기록'!$A$4:$A$1503,"&gt;="&amp;DATE(YEAR($B$2),MONTH($B$2)+3,1),'연차 사용 기록'!$A$4:$A$1503,"&lt;"&amp;DATE(YEAR($B$2),MONTH($B$2)+4,1)))</f>
        <v/>
      </c>
      <c r="S138" s="15">
        <f>IF(OR($A138="",$B$2=""),"",SUMIFS('연차 사용 기록'!$H$4:$H$1503,'연차 사용 기록'!$C$4:$C$1503,$A138,'연차 사용 기록'!$A$4:$A$1503,"&gt;="&amp;DATE(YEAR($B$2),MONTH($B$2)+4,1),'연차 사용 기록'!$A$4:$A$1503,"&lt;"&amp;DATE(YEAR($B$2),MONTH($B$2)+5,1)))</f>
        <v/>
      </c>
      <c r="T138" s="15">
        <f>IF(OR($A138="",$B$2=""),"",SUMIFS('연차 사용 기록'!$H$4:$H$1503,'연차 사용 기록'!$C$4:$C$1503,$A138,'연차 사용 기록'!$A$4:$A$1503,"&gt;="&amp;DATE(YEAR($B$2),MONTH($B$2)+5,1),'연차 사용 기록'!$A$4:$A$1503,"&lt;"&amp;DATE(YEAR($B$2),MONTH($B$2)+6,1)))</f>
        <v/>
      </c>
      <c r="U138" s="15">
        <f>IF(OR($A138="",$B$2=""),"",SUMIFS('연차 사용 기록'!$H$4:$H$1503,'연차 사용 기록'!$C$4:$C$1503,$A138,'연차 사용 기록'!$A$4:$A$1503,"&gt;="&amp;DATE(YEAR($B$2),MONTH($B$2)+6,1),'연차 사용 기록'!$A$4:$A$1503,"&lt;"&amp;DATE(YEAR($B$2),MONTH($B$2)+7,1)))</f>
        <v/>
      </c>
      <c r="V138" s="15">
        <f>IF(OR($A138="",$B$2=""),"",SUMIFS('연차 사용 기록'!$H$4:$H$1503,'연차 사용 기록'!$C$4:$C$1503,$A138,'연차 사용 기록'!$A$4:$A$1503,"&gt;="&amp;DATE(YEAR($B$2),MONTH($B$2)+7,1),'연차 사용 기록'!$A$4:$A$1503,"&lt;"&amp;DATE(YEAR($B$2),MONTH($B$2)+8,1)))</f>
        <v/>
      </c>
      <c r="W138" s="15">
        <f>IF(OR($A138="",$B$2=""),"",SUMIFS('연차 사용 기록'!$H$4:$H$1503,'연차 사용 기록'!$C$4:$C$1503,$A138,'연차 사용 기록'!$A$4:$A$1503,"&gt;="&amp;DATE(YEAR($B$2),MONTH($B$2)+8,1),'연차 사용 기록'!$A$4:$A$1503,"&lt;"&amp;DATE(YEAR($B$2),MONTH($B$2)+9,1)))</f>
        <v/>
      </c>
      <c r="X138" s="15">
        <f>IF(OR($A138="",$B$2=""),"",SUMIFS('연차 사용 기록'!$H$4:$H$1503,'연차 사용 기록'!$C$4:$C$1503,$A138,'연차 사용 기록'!$A$4:$A$1503,"&gt;="&amp;DATE(YEAR($B$2),MONTH($B$2)+9,1),'연차 사용 기록'!$A$4:$A$1503,"&lt;"&amp;DATE(YEAR($B$2),MONTH($B$2)+10,1)))</f>
        <v/>
      </c>
      <c r="Y138" s="15">
        <f>IF(OR($A138="",$B$2=""),"",SUMIFS('연차 사용 기록'!$H$4:$H$1503,'연차 사용 기록'!$C$4:$C$1503,$A138,'연차 사용 기록'!$A$4:$A$1503,"&gt;="&amp;DATE(YEAR($B$2),MONTH($B$2)+10,1),'연차 사용 기록'!$A$4:$A$1503,"&lt;"&amp;DATE(YEAR($B$2),MONTH($B$2)+11,1)))</f>
        <v/>
      </c>
      <c r="Z138" s="15">
        <f>IF(OR($A138="",$B$2=""),"",SUMIFS('연차 사용 기록'!$H$4:$H$1503,'연차 사용 기록'!$C$4:$C$1503,$A138,'연차 사용 기록'!$A$4:$A$1503,"&gt;="&amp;DATE(YEAR($B$2),MONTH($B$2)+11,1),'연차 사용 기록'!$A$4:$A$1503,"&lt;"&amp;DATE(YEAR($B$2),MONTH($B$2)+12,1)))</f>
        <v/>
      </c>
    </row>
    <row r="139">
      <c r="A139" s="12" t="n"/>
      <c r="B139" s="12" t="n"/>
      <c r="C139" s="12" t="n"/>
      <c r="D139" s="7" t="n"/>
      <c r="E139" s="12" t="n"/>
      <c r="F139" s="12" t="n"/>
      <c r="G139" s="12">
        <f>IF(A139="","",SUMIFS('연차 사용 기록'!$H$4:$H$1503,'연차 사용 기록'!$C$4:$C$1503,A139,'연차 사용 기록'!$A$4:$A$1503,"&gt;="&amp;IF($B$2="",0,$B$2),'연차 사용 기록'!$A$4:$A$1503,"&lt;="&amp;IF($D$2="",2958465,$D$2)))</f>
        <v/>
      </c>
      <c r="H139" s="12">
        <f>IF(A139="","",(N(E139)+N(F139))-N(G139))</f>
        <v/>
      </c>
      <c r="I139" s="13">
        <f>IF(OR(A139="",(N(E139)+N(F139))=0),"",G139/(N(E139)+N(F139)))</f>
        <v/>
      </c>
      <c r="J139" s="7" t="n"/>
      <c r="K139" s="7" t="n"/>
      <c r="L139" s="12">
        <f>IF(OR(A139="",$D$2=""),"",IF(TODAY()&gt;$D$2,H139,""))</f>
        <v/>
      </c>
      <c r="M139" s="12" t="n"/>
      <c r="N139" s="14" t="n"/>
      <c r="O139" s="15">
        <f>IF(OR($A139="",$B$2=""),"",SUMIFS('연차 사용 기록'!$H$4:$H$1503,'연차 사용 기록'!$C$4:$C$1503,$A139,'연차 사용 기록'!$A$4:$A$1503,"&gt;="&amp;DATE(YEAR($B$2),MONTH($B$2)+0,1),'연차 사용 기록'!$A$4:$A$1503,"&lt;"&amp;DATE(YEAR($B$2),MONTH($B$2)+1,1)))</f>
        <v/>
      </c>
      <c r="P139" s="15">
        <f>IF(OR($A139="",$B$2=""),"",SUMIFS('연차 사용 기록'!$H$4:$H$1503,'연차 사용 기록'!$C$4:$C$1503,$A139,'연차 사용 기록'!$A$4:$A$1503,"&gt;="&amp;DATE(YEAR($B$2),MONTH($B$2)+1,1),'연차 사용 기록'!$A$4:$A$1503,"&lt;"&amp;DATE(YEAR($B$2),MONTH($B$2)+2,1)))</f>
        <v/>
      </c>
      <c r="Q139" s="15">
        <f>IF(OR($A139="",$B$2=""),"",SUMIFS('연차 사용 기록'!$H$4:$H$1503,'연차 사용 기록'!$C$4:$C$1503,$A139,'연차 사용 기록'!$A$4:$A$1503,"&gt;="&amp;DATE(YEAR($B$2),MONTH($B$2)+2,1),'연차 사용 기록'!$A$4:$A$1503,"&lt;"&amp;DATE(YEAR($B$2),MONTH($B$2)+3,1)))</f>
        <v/>
      </c>
      <c r="R139" s="15">
        <f>IF(OR($A139="",$B$2=""),"",SUMIFS('연차 사용 기록'!$H$4:$H$1503,'연차 사용 기록'!$C$4:$C$1503,$A139,'연차 사용 기록'!$A$4:$A$1503,"&gt;="&amp;DATE(YEAR($B$2),MONTH($B$2)+3,1),'연차 사용 기록'!$A$4:$A$1503,"&lt;"&amp;DATE(YEAR($B$2),MONTH($B$2)+4,1)))</f>
        <v/>
      </c>
      <c r="S139" s="15">
        <f>IF(OR($A139="",$B$2=""),"",SUMIFS('연차 사용 기록'!$H$4:$H$1503,'연차 사용 기록'!$C$4:$C$1503,$A139,'연차 사용 기록'!$A$4:$A$1503,"&gt;="&amp;DATE(YEAR($B$2),MONTH($B$2)+4,1),'연차 사용 기록'!$A$4:$A$1503,"&lt;"&amp;DATE(YEAR($B$2),MONTH($B$2)+5,1)))</f>
        <v/>
      </c>
      <c r="T139" s="15">
        <f>IF(OR($A139="",$B$2=""),"",SUMIFS('연차 사용 기록'!$H$4:$H$1503,'연차 사용 기록'!$C$4:$C$1503,$A139,'연차 사용 기록'!$A$4:$A$1503,"&gt;="&amp;DATE(YEAR($B$2),MONTH($B$2)+5,1),'연차 사용 기록'!$A$4:$A$1503,"&lt;"&amp;DATE(YEAR($B$2),MONTH($B$2)+6,1)))</f>
        <v/>
      </c>
      <c r="U139" s="15">
        <f>IF(OR($A139="",$B$2=""),"",SUMIFS('연차 사용 기록'!$H$4:$H$1503,'연차 사용 기록'!$C$4:$C$1503,$A139,'연차 사용 기록'!$A$4:$A$1503,"&gt;="&amp;DATE(YEAR($B$2),MONTH($B$2)+6,1),'연차 사용 기록'!$A$4:$A$1503,"&lt;"&amp;DATE(YEAR($B$2),MONTH($B$2)+7,1)))</f>
        <v/>
      </c>
      <c r="V139" s="15">
        <f>IF(OR($A139="",$B$2=""),"",SUMIFS('연차 사용 기록'!$H$4:$H$1503,'연차 사용 기록'!$C$4:$C$1503,$A139,'연차 사용 기록'!$A$4:$A$1503,"&gt;="&amp;DATE(YEAR($B$2),MONTH($B$2)+7,1),'연차 사용 기록'!$A$4:$A$1503,"&lt;"&amp;DATE(YEAR($B$2),MONTH($B$2)+8,1)))</f>
        <v/>
      </c>
      <c r="W139" s="15">
        <f>IF(OR($A139="",$B$2=""),"",SUMIFS('연차 사용 기록'!$H$4:$H$1503,'연차 사용 기록'!$C$4:$C$1503,$A139,'연차 사용 기록'!$A$4:$A$1503,"&gt;="&amp;DATE(YEAR($B$2),MONTH($B$2)+8,1),'연차 사용 기록'!$A$4:$A$1503,"&lt;"&amp;DATE(YEAR($B$2),MONTH($B$2)+9,1)))</f>
        <v/>
      </c>
      <c r="X139" s="15">
        <f>IF(OR($A139="",$B$2=""),"",SUMIFS('연차 사용 기록'!$H$4:$H$1503,'연차 사용 기록'!$C$4:$C$1503,$A139,'연차 사용 기록'!$A$4:$A$1503,"&gt;="&amp;DATE(YEAR($B$2),MONTH($B$2)+9,1),'연차 사용 기록'!$A$4:$A$1503,"&lt;"&amp;DATE(YEAR($B$2),MONTH($B$2)+10,1)))</f>
        <v/>
      </c>
      <c r="Y139" s="15">
        <f>IF(OR($A139="",$B$2=""),"",SUMIFS('연차 사용 기록'!$H$4:$H$1503,'연차 사용 기록'!$C$4:$C$1503,$A139,'연차 사용 기록'!$A$4:$A$1503,"&gt;="&amp;DATE(YEAR($B$2),MONTH($B$2)+10,1),'연차 사용 기록'!$A$4:$A$1503,"&lt;"&amp;DATE(YEAR($B$2),MONTH($B$2)+11,1)))</f>
        <v/>
      </c>
      <c r="Z139" s="15">
        <f>IF(OR($A139="",$B$2=""),"",SUMIFS('연차 사용 기록'!$H$4:$H$1503,'연차 사용 기록'!$C$4:$C$1503,$A139,'연차 사용 기록'!$A$4:$A$1503,"&gt;="&amp;DATE(YEAR($B$2),MONTH($B$2)+11,1),'연차 사용 기록'!$A$4:$A$1503,"&lt;"&amp;DATE(YEAR($B$2),MONTH($B$2)+12,1)))</f>
        <v/>
      </c>
    </row>
    <row r="140">
      <c r="A140" s="12" t="n"/>
      <c r="B140" s="12" t="n"/>
      <c r="C140" s="12" t="n"/>
      <c r="D140" s="7" t="n"/>
      <c r="E140" s="12" t="n"/>
      <c r="F140" s="12" t="n"/>
      <c r="G140" s="12">
        <f>IF(A140="","",SUMIFS('연차 사용 기록'!$H$4:$H$1503,'연차 사용 기록'!$C$4:$C$1503,A140,'연차 사용 기록'!$A$4:$A$1503,"&gt;="&amp;IF($B$2="",0,$B$2),'연차 사용 기록'!$A$4:$A$1503,"&lt;="&amp;IF($D$2="",2958465,$D$2)))</f>
        <v/>
      </c>
      <c r="H140" s="12">
        <f>IF(A140="","",(N(E140)+N(F140))-N(G140))</f>
        <v/>
      </c>
      <c r="I140" s="13">
        <f>IF(OR(A140="",(N(E140)+N(F140))=0),"",G140/(N(E140)+N(F140)))</f>
        <v/>
      </c>
      <c r="J140" s="7" t="n"/>
      <c r="K140" s="7" t="n"/>
      <c r="L140" s="12">
        <f>IF(OR(A140="",$D$2=""),"",IF(TODAY()&gt;$D$2,H140,""))</f>
        <v/>
      </c>
      <c r="M140" s="12" t="n"/>
      <c r="N140" s="14" t="n"/>
      <c r="O140" s="15">
        <f>IF(OR($A140="",$B$2=""),"",SUMIFS('연차 사용 기록'!$H$4:$H$1503,'연차 사용 기록'!$C$4:$C$1503,$A140,'연차 사용 기록'!$A$4:$A$1503,"&gt;="&amp;DATE(YEAR($B$2),MONTH($B$2)+0,1),'연차 사용 기록'!$A$4:$A$1503,"&lt;"&amp;DATE(YEAR($B$2),MONTH($B$2)+1,1)))</f>
        <v/>
      </c>
      <c r="P140" s="15">
        <f>IF(OR($A140="",$B$2=""),"",SUMIFS('연차 사용 기록'!$H$4:$H$1503,'연차 사용 기록'!$C$4:$C$1503,$A140,'연차 사용 기록'!$A$4:$A$1503,"&gt;="&amp;DATE(YEAR($B$2),MONTH($B$2)+1,1),'연차 사용 기록'!$A$4:$A$1503,"&lt;"&amp;DATE(YEAR($B$2),MONTH($B$2)+2,1)))</f>
        <v/>
      </c>
      <c r="Q140" s="15">
        <f>IF(OR($A140="",$B$2=""),"",SUMIFS('연차 사용 기록'!$H$4:$H$1503,'연차 사용 기록'!$C$4:$C$1503,$A140,'연차 사용 기록'!$A$4:$A$1503,"&gt;="&amp;DATE(YEAR($B$2),MONTH($B$2)+2,1),'연차 사용 기록'!$A$4:$A$1503,"&lt;"&amp;DATE(YEAR($B$2),MONTH($B$2)+3,1)))</f>
        <v/>
      </c>
      <c r="R140" s="15">
        <f>IF(OR($A140="",$B$2=""),"",SUMIFS('연차 사용 기록'!$H$4:$H$1503,'연차 사용 기록'!$C$4:$C$1503,$A140,'연차 사용 기록'!$A$4:$A$1503,"&gt;="&amp;DATE(YEAR($B$2),MONTH($B$2)+3,1),'연차 사용 기록'!$A$4:$A$1503,"&lt;"&amp;DATE(YEAR($B$2),MONTH($B$2)+4,1)))</f>
        <v/>
      </c>
      <c r="S140" s="15">
        <f>IF(OR($A140="",$B$2=""),"",SUMIFS('연차 사용 기록'!$H$4:$H$1503,'연차 사용 기록'!$C$4:$C$1503,$A140,'연차 사용 기록'!$A$4:$A$1503,"&gt;="&amp;DATE(YEAR($B$2),MONTH($B$2)+4,1),'연차 사용 기록'!$A$4:$A$1503,"&lt;"&amp;DATE(YEAR($B$2),MONTH($B$2)+5,1)))</f>
        <v/>
      </c>
      <c r="T140" s="15">
        <f>IF(OR($A140="",$B$2=""),"",SUMIFS('연차 사용 기록'!$H$4:$H$1503,'연차 사용 기록'!$C$4:$C$1503,$A140,'연차 사용 기록'!$A$4:$A$1503,"&gt;="&amp;DATE(YEAR($B$2),MONTH($B$2)+5,1),'연차 사용 기록'!$A$4:$A$1503,"&lt;"&amp;DATE(YEAR($B$2),MONTH($B$2)+6,1)))</f>
        <v/>
      </c>
      <c r="U140" s="15">
        <f>IF(OR($A140="",$B$2=""),"",SUMIFS('연차 사용 기록'!$H$4:$H$1503,'연차 사용 기록'!$C$4:$C$1503,$A140,'연차 사용 기록'!$A$4:$A$1503,"&gt;="&amp;DATE(YEAR($B$2),MONTH($B$2)+6,1),'연차 사용 기록'!$A$4:$A$1503,"&lt;"&amp;DATE(YEAR($B$2),MONTH($B$2)+7,1)))</f>
        <v/>
      </c>
      <c r="V140" s="15">
        <f>IF(OR($A140="",$B$2=""),"",SUMIFS('연차 사용 기록'!$H$4:$H$1503,'연차 사용 기록'!$C$4:$C$1503,$A140,'연차 사용 기록'!$A$4:$A$1503,"&gt;="&amp;DATE(YEAR($B$2),MONTH($B$2)+7,1),'연차 사용 기록'!$A$4:$A$1503,"&lt;"&amp;DATE(YEAR($B$2),MONTH($B$2)+8,1)))</f>
        <v/>
      </c>
      <c r="W140" s="15">
        <f>IF(OR($A140="",$B$2=""),"",SUMIFS('연차 사용 기록'!$H$4:$H$1503,'연차 사용 기록'!$C$4:$C$1503,$A140,'연차 사용 기록'!$A$4:$A$1503,"&gt;="&amp;DATE(YEAR($B$2),MONTH($B$2)+8,1),'연차 사용 기록'!$A$4:$A$1503,"&lt;"&amp;DATE(YEAR($B$2),MONTH($B$2)+9,1)))</f>
        <v/>
      </c>
      <c r="X140" s="15">
        <f>IF(OR($A140="",$B$2=""),"",SUMIFS('연차 사용 기록'!$H$4:$H$1503,'연차 사용 기록'!$C$4:$C$1503,$A140,'연차 사용 기록'!$A$4:$A$1503,"&gt;="&amp;DATE(YEAR($B$2),MONTH($B$2)+9,1),'연차 사용 기록'!$A$4:$A$1503,"&lt;"&amp;DATE(YEAR($B$2),MONTH($B$2)+10,1)))</f>
        <v/>
      </c>
      <c r="Y140" s="15">
        <f>IF(OR($A140="",$B$2=""),"",SUMIFS('연차 사용 기록'!$H$4:$H$1503,'연차 사용 기록'!$C$4:$C$1503,$A140,'연차 사용 기록'!$A$4:$A$1503,"&gt;="&amp;DATE(YEAR($B$2),MONTH($B$2)+10,1),'연차 사용 기록'!$A$4:$A$1503,"&lt;"&amp;DATE(YEAR($B$2),MONTH($B$2)+11,1)))</f>
        <v/>
      </c>
      <c r="Z140" s="15">
        <f>IF(OR($A140="",$B$2=""),"",SUMIFS('연차 사용 기록'!$H$4:$H$1503,'연차 사용 기록'!$C$4:$C$1503,$A140,'연차 사용 기록'!$A$4:$A$1503,"&gt;="&amp;DATE(YEAR($B$2),MONTH($B$2)+11,1),'연차 사용 기록'!$A$4:$A$1503,"&lt;"&amp;DATE(YEAR($B$2),MONTH($B$2)+12,1)))</f>
        <v/>
      </c>
    </row>
    <row r="141">
      <c r="A141" s="12" t="n"/>
      <c r="B141" s="12" t="n"/>
      <c r="C141" s="12" t="n"/>
      <c r="D141" s="7" t="n"/>
      <c r="E141" s="12" t="n"/>
      <c r="F141" s="12" t="n"/>
      <c r="G141" s="12">
        <f>IF(A141="","",SUMIFS('연차 사용 기록'!$H$4:$H$1503,'연차 사용 기록'!$C$4:$C$1503,A141,'연차 사용 기록'!$A$4:$A$1503,"&gt;="&amp;IF($B$2="",0,$B$2),'연차 사용 기록'!$A$4:$A$1503,"&lt;="&amp;IF($D$2="",2958465,$D$2)))</f>
        <v/>
      </c>
      <c r="H141" s="12">
        <f>IF(A141="","",(N(E141)+N(F141))-N(G141))</f>
        <v/>
      </c>
      <c r="I141" s="13">
        <f>IF(OR(A141="",(N(E141)+N(F141))=0),"",G141/(N(E141)+N(F141)))</f>
        <v/>
      </c>
      <c r="J141" s="7" t="n"/>
      <c r="K141" s="7" t="n"/>
      <c r="L141" s="12">
        <f>IF(OR(A141="",$D$2=""),"",IF(TODAY()&gt;$D$2,H141,""))</f>
        <v/>
      </c>
      <c r="M141" s="12" t="n"/>
      <c r="N141" s="14" t="n"/>
      <c r="O141" s="15">
        <f>IF(OR($A141="",$B$2=""),"",SUMIFS('연차 사용 기록'!$H$4:$H$1503,'연차 사용 기록'!$C$4:$C$1503,$A141,'연차 사용 기록'!$A$4:$A$1503,"&gt;="&amp;DATE(YEAR($B$2),MONTH($B$2)+0,1),'연차 사용 기록'!$A$4:$A$1503,"&lt;"&amp;DATE(YEAR($B$2),MONTH($B$2)+1,1)))</f>
        <v/>
      </c>
      <c r="P141" s="15">
        <f>IF(OR($A141="",$B$2=""),"",SUMIFS('연차 사용 기록'!$H$4:$H$1503,'연차 사용 기록'!$C$4:$C$1503,$A141,'연차 사용 기록'!$A$4:$A$1503,"&gt;="&amp;DATE(YEAR($B$2),MONTH($B$2)+1,1),'연차 사용 기록'!$A$4:$A$1503,"&lt;"&amp;DATE(YEAR($B$2),MONTH($B$2)+2,1)))</f>
        <v/>
      </c>
      <c r="Q141" s="15">
        <f>IF(OR($A141="",$B$2=""),"",SUMIFS('연차 사용 기록'!$H$4:$H$1503,'연차 사용 기록'!$C$4:$C$1503,$A141,'연차 사용 기록'!$A$4:$A$1503,"&gt;="&amp;DATE(YEAR($B$2),MONTH($B$2)+2,1),'연차 사용 기록'!$A$4:$A$1503,"&lt;"&amp;DATE(YEAR($B$2),MONTH($B$2)+3,1)))</f>
        <v/>
      </c>
      <c r="R141" s="15">
        <f>IF(OR($A141="",$B$2=""),"",SUMIFS('연차 사용 기록'!$H$4:$H$1503,'연차 사용 기록'!$C$4:$C$1503,$A141,'연차 사용 기록'!$A$4:$A$1503,"&gt;="&amp;DATE(YEAR($B$2),MONTH($B$2)+3,1),'연차 사용 기록'!$A$4:$A$1503,"&lt;"&amp;DATE(YEAR($B$2),MONTH($B$2)+4,1)))</f>
        <v/>
      </c>
      <c r="S141" s="15">
        <f>IF(OR($A141="",$B$2=""),"",SUMIFS('연차 사용 기록'!$H$4:$H$1503,'연차 사용 기록'!$C$4:$C$1503,$A141,'연차 사용 기록'!$A$4:$A$1503,"&gt;="&amp;DATE(YEAR($B$2),MONTH($B$2)+4,1),'연차 사용 기록'!$A$4:$A$1503,"&lt;"&amp;DATE(YEAR($B$2),MONTH($B$2)+5,1)))</f>
        <v/>
      </c>
      <c r="T141" s="15">
        <f>IF(OR($A141="",$B$2=""),"",SUMIFS('연차 사용 기록'!$H$4:$H$1503,'연차 사용 기록'!$C$4:$C$1503,$A141,'연차 사용 기록'!$A$4:$A$1503,"&gt;="&amp;DATE(YEAR($B$2),MONTH($B$2)+5,1),'연차 사용 기록'!$A$4:$A$1503,"&lt;"&amp;DATE(YEAR($B$2),MONTH($B$2)+6,1)))</f>
        <v/>
      </c>
      <c r="U141" s="15">
        <f>IF(OR($A141="",$B$2=""),"",SUMIFS('연차 사용 기록'!$H$4:$H$1503,'연차 사용 기록'!$C$4:$C$1503,$A141,'연차 사용 기록'!$A$4:$A$1503,"&gt;="&amp;DATE(YEAR($B$2),MONTH($B$2)+6,1),'연차 사용 기록'!$A$4:$A$1503,"&lt;"&amp;DATE(YEAR($B$2),MONTH($B$2)+7,1)))</f>
        <v/>
      </c>
      <c r="V141" s="15">
        <f>IF(OR($A141="",$B$2=""),"",SUMIFS('연차 사용 기록'!$H$4:$H$1503,'연차 사용 기록'!$C$4:$C$1503,$A141,'연차 사용 기록'!$A$4:$A$1503,"&gt;="&amp;DATE(YEAR($B$2),MONTH($B$2)+7,1),'연차 사용 기록'!$A$4:$A$1503,"&lt;"&amp;DATE(YEAR($B$2),MONTH($B$2)+8,1)))</f>
        <v/>
      </c>
      <c r="W141" s="15">
        <f>IF(OR($A141="",$B$2=""),"",SUMIFS('연차 사용 기록'!$H$4:$H$1503,'연차 사용 기록'!$C$4:$C$1503,$A141,'연차 사용 기록'!$A$4:$A$1503,"&gt;="&amp;DATE(YEAR($B$2),MONTH($B$2)+8,1),'연차 사용 기록'!$A$4:$A$1503,"&lt;"&amp;DATE(YEAR($B$2),MONTH($B$2)+9,1)))</f>
        <v/>
      </c>
      <c r="X141" s="15">
        <f>IF(OR($A141="",$B$2=""),"",SUMIFS('연차 사용 기록'!$H$4:$H$1503,'연차 사용 기록'!$C$4:$C$1503,$A141,'연차 사용 기록'!$A$4:$A$1503,"&gt;="&amp;DATE(YEAR($B$2),MONTH($B$2)+9,1),'연차 사용 기록'!$A$4:$A$1503,"&lt;"&amp;DATE(YEAR($B$2),MONTH($B$2)+10,1)))</f>
        <v/>
      </c>
      <c r="Y141" s="15">
        <f>IF(OR($A141="",$B$2=""),"",SUMIFS('연차 사용 기록'!$H$4:$H$1503,'연차 사용 기록'!$C$4:$C$1503,$A141,'연차 사용 기록'!$A$4:$A$1503,"&gt;="&amp;DATE(YEAR($B$2),MONTH($B$2)+10,1),'연차 사용 기록'!$A$4:$A$1503,"&lt;"&amp;DATE(YEAR($B$2),MONTH($B$2)+11,1)))</f>
        <v/>
      </c>
      <c r="Z141" s="15">
        <f>IF(OR($A141="",$B$2=""),"",SUMIFS('연차 사용 기록'!$H$4:$H$1503,'연차 사용 기록'!$C$4:$C$1503,$A141,'연차 사용 기록'!$A$4:$A$1503,"&gt;="&amp;DATE(YEAR($B$2),MONTH($B$2)+11,1),'연차 사용 기록'!$A$4:$A$1503,"&lt;"&amp;DATE(YEAR($B$2),MONTH($B$2)+12,1)))</f>
        <v/>
      </c>
    </row>
    <row r="142">
      <c r="A142" s="12" t="n"/>
      <c r="B142" s="12" t="n"/>
      <c r="C142" s="12" t="n"/>
      <c r="D142" s="7" t="n"/>
      <c r="E142" s="12" t="n"/>
      <c r="F142" s="12" t="n"/>
      <c r="G142" s="12">
        <f>IF(A142="","",SUMIFS('연차 사용 기록'!$H$4:$H$1503,'연차 사용 기록'!$C$4:$C$1503,A142,'연차 사용 기록'!$A$4:$A$1503,"&gt;="&amp;IF($B$2="",0,$B$2),'연차 사용 기록'!$A$4:$A$1503,"&lt;="&amp;IF($D$2="",2958465,$D$2)))</f>
        <v/>
      </c>
      <c r="H142" s="12">
        <f>IF(A142="","",(N(E142)+N(F142))-N(G142))</f>
        <v/>
      </c>
      <c r="I142" s="13">
        <f>IF(OR(A142="",(N(E142)+N(F142))=0),"",G142/(N(E142)+N(F142)))</f>
        <v/>
      </c>
      <c r="J142" s="7" t="n"/>
      <c r="K142" s="7" t="n"/>
      <c r="L142" s="12">
        <f>IF(OR(A142="",$D$2=""),"",IF(TODAY()&gt;$D$2,H142,""))</f>
        <v/>
      </c>
      <c r="M142" s="12" t="n"/>
      <c r="N142" s="14" t="n"/>
      <c r="O142" s="15">
        <f>IF(OR($A142="",$B$2=""),"",SUMIFS('연차 사용 기록'!$H$4:$H$1503,'연차 사용 기록'!$C$4:$C$1503,$A142,'연차 사용 기록'!$A$4:$A$1503,"&gt;="&amp;DATE(YEAR($B$2),MONTH($B$2)+0,1),'연차 사용 기록'!$A$4:$A$1503,"&lt;"&amp;DATE(YEAR($B$2),MONTH($B$2)+1,1)))</f>
        <v/>
      </c>
      <c r="P142" s="15">
        <f>IF(OR($A142="",$B$2=""),"",SUMIFS('연차 사용 기록'!$H$4:$H$1503,'연차 사용 기록'!$C$4:$C$1503,$A142,'연차 사용 기록'!$A$4:$A$1503,"&gt;="&amp;DATE(YEAR($B$2),MONTH($B$2)+1,1),'연차 사용 기록'!$A$4:$A$1503,"&lt;"&amp;DATE(YEAR($B$2),MONTH($B$2)+2,1)))</f>
        <v/>
      </c>
      <c r="Q142" s="15">
        <f>IF(OR($A142="",$B$2=""),"",SUMIFS('연차 사용 기록'!$H$4:$H$1503,'연차 사용 기록'!$C$4:$C$1503,$A142,'연차 사용 기록'!$A$4:$A$1503,"&gt;="&amp;DATE(YEAR($B$2),MONTH($B$2)+2,1),'연차 사용 기록'!$A$4:$A$1503,"&lt;"&amp;DATE(YEAR($B$2),MONTH($B$2)+3,1)))</f>
        <v/>
      </c>
      <c r="R142" s="15">
        <f>IF(OR($A142="",$B$2=""),"",SUMIFS('연차 사용 기록'!$H$4:$H$1503,'연차 사용 기록'!$C$4:$C$1503,$A142,'연차 사용 기록'!$A$4:$A$1503,"&gt;="&amp;DATE(YEAR($B$2),MONTH($B$2)+3,1),'연차 사용 기록'!$A$4:$A$1503,"&lt;"&amp;DATE(YEAR($B$2),MONTH($B$2)+4,1)))</f>
        <v/>
      </c>
      <c r="S142" s="15">
        <f>IF(OR($A142="",$B$2=""),"",SUMIFS('연차 사용 기록'!$H$4:$H$1503,'연차 사용 기록'!$C$4:$C$1503,$A142,'연차 사용 기록'!$A$4:$A$1503,"&gt;="&amp;DATE(YEAR($B$2),MONTH($B$2)+4,1),'연차 사용 기록'!$A$4:$A$1503,"&lt;"&amp;DATE(YEAR($B$2),MONTH($B$2)+5,1)))</f>
        <v/>
      </c>
      <c r="T142" s="15">
        <f>IF(OR($A142="",$B$2=""),"",SUMIFS('연차 사용 기록'!$H$4:$H$1503,'연차 사용 기록'!$C$4:$C$1503,$A142,'연차 사용 기록'!$A$4:$A$1503,"&gt;="&amp;DATE(YEAR($B$2),MONTH($B$2)+5,1),'연차 사용 기록'!$A$4:$A$1503,"&lt;"&amp;DATE(YEAR($B$2),MONTH($B$2)+6,1)))</f>
        <v/>
      </c>
      <c r="U142" s="15">
        <f>IF(OR($A142="",$B$2=""),"",SUMIFS('연차 사용 기록'!$H$4:$H$1503,'연차 사용 기록'!$C$4:$C$1503,$A142,'연차 사용 기록'!$A$4:$A$1503,"&gt;="&amp;DATE(YEAR($B$2),MONTH($B$2)+6,1),'연차 사용 기록'!$A$4:$A$1503,"&lt;"&amp;DATE(YEAR($B$2),MONTH($B$2)+7,1)))</f>
        <v/>
      </c>
      <c r="V142" s="15">
        <f>IF(OR($A142="",$B$2=""),"",SUMIFS('연차 사용 기록'!$H$4:$H$1503,'연차 사용 기록'!$C$4:$C$1503,$A142,'연차 사용 기록'!$A$4:$A$1503,"&gt;="&amp;DATE(YEAR($B$2),MONTH($B$2)+7,1),'연차 사용 기록'!$A$4:$A$1503,"&lt;"&amp;DATE(YEAR($B$2),MONTH($B$2)+8,1)))</f>
        <v/>
      </c>
      <c r="W142" s="15">
        <f>IF(OR($A142="",$B$2=""),"",SUMIFS('연차 사용 기록'!$H$4:$H$1503,'연차 사용 기록'!$C$4:$C$1503,$A142,'연차 사용 기록'!$A$4:$A$1503,"&gt;="&amp;DATE(YEAR($B$2),MONTH($B$2)+8,1),'연차 사용 기록'!$A$4:$A$1503,"&lt;"&amp;DATE(YEAR($B$2),MONTH($B$2)+9,1)))</f>
        <v/>
      </c>
      <c r="X142" s="15">
        <f>IF(OR($A142="",$B$2=""),"",SUMIFS('연차 사용 기록'!$H$4:$H$1503,'연차 사용 기록'!$C$4:$C$1503,$A142,'연차 사용 기록'!$A$4:$A$1503,"&gt;="&amp;DATE(YEAR($B$2),MONTH($B$2)+9,1),'연차 사용 기록'!$A$4:$A$1503,"&lt;"&amp;DATE(YEAR($B$2),MONTH($B$2)+10,1)))</f>
        <v/>
      </c>
      <c r="Y142" s="15">
        <f>IF(OR($A142="",$B$2=""),"",SUMIFS('연차 사용 기록'!$H$4:$H$1503,'연차 사용 기록'!$C$4:$C$1503,$A142,'연차 사용 기록'!$A$4:$A$1503,"&gt;="&amp;DATE(YEAR($B$2),MONTH($B$2)+10,1),'연차 사용 기록'!$A$4:$A$1503,"&lt;"&amp;DATE(YEAR($B$2),MONTH($B$2)+11,1)))</f>
        <v/>
      </c>
      <c r="Z142" s="15">
        <f>IF(OR($A142="",$B$2=""),"",SUMIFS('연차 사용 기록'!$H$4:$H$1503,'연차 사용 기록'!$C$4:$C$1503,$A142,'연차 사용 기록'!$A$4:$A$1503,"&gt;="&amp;DATE(YEAR($B$2),MONTH($B$2)+11,1),'연차 사용 기록'!$A$4:$A$1503,"&lt;"&amp;DATE(YEAR($B$2),MONTH($B$2)+12,1)))</f>
        <v/>
      </c>
    </row>
    <row r="143">
      <c r="A143" s="12" t="n"/>
      <c r="B143" s="12" t="n"/>
      <c r="C143" s="12" t="n"/>
      <c r="D143" s="7" t="n"/>
      <c r="E143" s="12" t="n"/>
      <c r="F143" s="12" t="n"/>
      <c r="G143" s="12">
        <f>IF(A143="","",SUMIFS('연차 사용 기록'!$H$4:$H$1503,'연차 사용 기록'!$C$4:$C$1503,A143,'연차 사용 기록'!$A$4:$A$1503,"&gt;="&amp;IF($B$2="",0,$B$2),'연차 사용 기록'!$A$4:$A$1503,"&lt;="&amp;IF($D$2="",2958465,$D$2)))</f>
        <v/>
      </c>
      <c r="H143" s="12">
        <f>IF(A143="","",(N(E143)+N(F143))-N(G143))</f>
        <v/>
      </c>
      <c r="I143" s="13">
        <f>IF(OR(A143="",(N(E143)+N(F143))=0),"",G143/(N(E143)+N(F143)))</f>
        <v/>
      </c>
      <c r="J143" s="7" t="n"/>
      <c r="K143" s="7" t="n"/>
      <c r="L143" s="12">
        <f>IF(OR(A143="",$D$2=""),"",IF(TODAY()&gt;$D$2,H143,""))</f>
        <v/>
      </c>
      <c r="M143" s="12" t="n"/>
      <c r="N143" s="14" t="n"/>
      <c r="O143" s="15">
        <f>IF(OR($A143="",$B$2=""),"",SUMIFS('연차 사용 기록'!$H$4:$H$1503,'연차 사용 기록'!$C$4:$C$1503,$A143,'연차 사용 기록'!$A$4:$A$1503,"&gt;="&amp;DATE(YEAR($B$2),MONTH($B$2)+0,1),'연차 사용 기록'!$A$4:$A$1503,"&lt;"&amp;DATE(YEAR($B$2),MONTH($B$2)+1,1)))</f>
        <v/>
      </c>
      <c r="P143" s="15">
        <f>IF(OR($A143="",$B$2=""),"",SUMIFS('연차 사용 기록'!$H$4:$H$1503,'연차 사용 기록'!$C$4:$C$1503,$A143,'연차 사용 기록'!$A$4:$A$1503,"&gt;="&amp;DATE(YEAR($B$2),MONTH($B$2)+1,1),'연차 사용 기록'!$A$4:$A$1503,"&lt;"&amp;DATE(YEAR($B$2),MONTH($B$2)+2,1)))</f>
        <v/>
      </c>
      <c r="Q143" s="15">
        <f>IF(OR($A143="",$B$2=""),"",SUMIFS('연차 사용 기록'!$H$4:$H$1503,'연차 사용 기록'!$C$4:$C$1503,$A143,'연차 사용 기록'!$A$4:$A$1503,"&gt;="&amp;DATE(YEAR($B$2),MONTH($B$2)+2,1),'연차 사용 기록'!$A$4:$A$1503,"&lt;"&amp;DATE(YEAR($B$2),MONTH($B$2)+3,1)))</f>
        <v/>
      </c>
      <c r="R143" s="15">
        <f>IF(OR($A143="",$B$2=""),"",SUMIFS('연차 사용 기록'!$H$4:$H$1503,'연차 사용 기록'!$C$4:$C$1503,$A143,'연차 사용 기록'!$A$4:$A$1503,"&gt;="&amp;DATE(YEAR($B$2),MONTH($B$2)+3,1),'연차 사용 기록'!$A$4:$A$1503,"&lt;"&amp;DATE(YEAR($B$2),MONTH($B$2)+4,1)))</f>
        <v/>
      </c>
      <c r="S143" s="15">
        <f>IF(OR($A143="",$B$2=""),"",SUMIFS('연차 사용 기록'!$H$4:$H$1503,'연차 사용 기록'!$C$4:$C$1503,$A143,'연차 사용 기록'!$A$4:$A$1503,"&gt;="&amp;DATE(YEAR($B$2),MONTH($B$2)+4,1),'연차 사용 기록'!$A$4:$A$1503,"&lt;"&amp;DATE(YEAR($B$2),MONTH($B$2)+5,1)))</f>
        <v/>
      </c>
      <c r="T143" s="15">
        <f>IF(OR($A143="",$B$2=""),"",SUMIFS('연차 사용 기록'!$H$4:$H$1503,'연차 사용 기록'!$C$4:$C$1503,$A143,'연차 사용 기록'!$A$4:$A$1503,"&gt;="&amp;DATE(YEAR($B$2),MONTH($B$2)+5,1),'연차 사용 기록'!$A$4:$A$1503,"&lt;"&amp;DATE(YEAR($B$2),MONTH($B$2)+6,1)))</f>
        <v/>
      </c>
      <c r="U143" s="15">
        <f>IF(OR($A143="",$B$2=""),"",SUMIFS('연차 사용 기록'!$H$4:$H$1503,'연차 사용 기록'!$C$4:$C$1503,$A143,'연차 사용 기록'!$A$4:$A$1503,"&gt;="&amp;DATE(YEAR($B$2),MONTH($B$2)+6,1),'연차 사용 기록'!$A$4:$A$1503,"&lt;"&amp;DATE(YEAR($B$2),MONTH($B$2)+7,1)))</f>
        <v/>
      </c>
      <c r="V143" s="15">
        <f>IF(OR($A143="",$B$2=""),"",SUMIFS('연차 사용 기록'!$H$4:$H$1503,'연차 사용 기록'!$C$4:$C$1503,$A143,'연차 사용 기록'!$A$4:$A$1503,"&gt;="&amp;DATE(YEAR($B$2),MONTH($B$2)+7,1),'연차 사용 기록'!$A$4:$A$1503,"&lt;"&amp;DATE(YEAR($B$2),MONTH($B$2)+8,1)))</f>
        <v/>
      </c>
      <c r="W143" s="15">
        <f>IF(OR($A143="",$B$2=""),"",SUMIFS('연차 사용 기록'!$H$4:$H$1503,'연차 사용 기록'!$C$4:$C$1503,$A143,'연차 사용 기록'!$A$4:$A$1503,"&gt;="&amp;DATE(YEAR($B$2),MONTH($B$2)+8,1),'연차 사용 기록'!$A$4:$A$1503,"&lt;"&amp;DATE(YEAR($B$2),MONTH($B$2)+9,1)))</f>
        <v/>
      </c>
      <c r="X143" s="15">
        <f>IF(OR($A143="",$B$2=""),"",SUMIFS('연차 사용 기록'!$H$4:$H$1503,'연차 사용 기록'!$C$4:$C$1503,$A143,'연차 사용 기록'!$A$4:$A$1503,"&gt;="&amp;DATE(YEAR($B$2),MONTH($B$2)+9,1),'연차 사용 기록'!$A$4:$A$1503,"&lt;"&amp;DATE(YEAR($B$2),MONTH($B$2)+10,1)))</f>
        <v/>
      </c>
      <c r="Y143" s="15">
        <f>IF(OR($A143="",$B$2=""),"",SUMIFS('연차 사용 기록'!$H$4:$H$1503,'연차 사용 기록'!$C$4:$C$1503,$A143,'연차 사용 기록'!$A$4:$A$1503,"&gt;="&amp;DATE(YEAR($B$2),MONTH($B$2)+10,1),'연차 사용 기록'!$A$4:$A$1503,"&lt;"&amp;DATE(YEAR($B$2),MONTH($B$2)+11,1)))</f>
        <v/>
      </c>
      <c r="Z143" s="15">
        <f>IF(OR($A143="",$B$2=""),"",SUMIFS('연차 사용 기록'!$H$4:$H$1503,'연차 사용 기록'!$C$4:$C$1503,$A143,'연차 사용 기록'!$A$4:$A$1503,"&gt;="&amp;DATE(YEAR($B$2),MONTH($B$2)+11,1),'연차 사용 기록'!$A$4:$A$1503,"&lt;"&amp;DATE(YEAR($B$2),MONTH($B$2)+12,1)))</f>
        <v/>
      </c>
    </row>
    <row r="144">
      <c r="A144" s="12" t="n"/>
      <c r="B144" s="12" t="n"/>
      <c r="C144" s="12" t="n"/>
      <c r="D144" s="7" t="n"/>
      <c r="E144" s="12" t="n"/>
      <c r="F144" s="12" t="n"/>
      <c r="G144" s="12">
        <f>IF(A144="","",SUMIFS('연차 사용 기록'!$H$4:$H$1503,'연차 사용 기록'!$C$4:$C$1503,A144,'연차 사용 기록'!$A$4:$A$1503,"&gt;="&amp;IF($B$2="",0,$B$2),'연차 사용 기록'!$A$4:$A$1503,"&lt;="&amp;IF($D$2="",2958465,$D$2)))</f>
        <v/>
      </c>
      <c r="H144" s="12">
        <f>IF(A144="","",(N(E144)+N(F144))-N(G144))</f>
        <v/>
      </c>
      <c r="I144" s="13">
        <f>IF(OR(A144="",(N(E144)+N(F144))=0),"",G144/(N(E144)+N(F144)))</f>
        <v/>
      </c>
      <c r="J144" s="7" t="n"/>
      <c r="K144" s="7" t="n"/>
      <c r="L144" s="12">
        <f>IF(OR(A144="",$D$2=""),"",IF(TODAY()&gt;$D$2,H144,""))</f>
        <v/>
      </c>
      <c r="M144" s="12" t="n"/>
      <c r="N144" s="14" t="n"/>
      <c r="O144" s="15">
        <f>IF(OR($A144="",$B$2=""),"",SUMIFS('연차 사용 기록'!$H$4:$H$1503,'연차 사용 기록'!$C$4:$C$1503,$A144,'연차 사용 기록'!$A$4:$A$1503,"&gt;="&amp;DATE(YEAR($B$2),MONTH($B$2)+0,1),'연차 사용 기록'!$A$4:$A$1503,"&lt;"&amp;DATE(YEAR($B$2),MONTH($B$2)+1,1)))</f>
        <v/>
      </c>
      <c r="P144" s="15">
        <f>IF(OR($A144="",$B$2=""),"",SUMIFS('연차 사용 기록'!$H$4:$H$1503,'연차 사용 기록'!$C$4:$C$1503,$A144,'연차 사용 기록'!$A$4:$A$1503,"&gt;="&amp;DATE(YEAR($B$2),MONTH($B$2)+1,1),'연차 사용 기록'!$A$4:$A$1503,"&lt;"&amp;DATE(YEAR($B$2),MONTH($B$2)+2,1)))</f>
        <v/>
      </c>
      <c r="Q144" s="15">
        <f>IF(OR($A144="",$B$2=""),"",SUMIFS('연차 사용 기록'!$H$4:$H$1503,'연차 사용 기록'!$C$4:$C$1503,$A144,'연차 사용 기록'!$A$4:$A$1503,"&gt;="&amp;DATE(YEAR($B$2),MONTH($B$2)+2,1),'연차 사용 기록'!$A$4:$A$1503,"&lt;"&amp;DATE(YEAR($B$2),MONTH($B$2)+3,1)))</f>
        <v/>
      </c>
      <c r="R144" s="15">
        <f>IF(OR($A144="",$B$2=""),"",SUMIFS('연차 사용 기록'!$H$4:$H$1503,'연차 사용 기록'!$C$4:$C$1503,$A144,'연차 사용 기록'!$A$4:$A$1503,"&gt;="&amp;DATE(YEAR($B$2),MONTH($B$2)+3,1),'연차 사용 기록'!$A$4:$A$1503,"&lt;"&amp;DATE(YEAR($B$2),MONTH($B$2)+4,1)))</f>
        <v/>
      </c>
      <c r="S144" s="15">
        <f>IF(OR($A144="",$B$2=""),"",SUMIFS('연차 사용 기록'!$H$4:$H$1503,'연차 사용 기록'!$C$4:$C$1503,$A144,'연차 사용 기록'!$A$4:$A$1503,"&gt;="&amp;DATE(YEAR($B$2),MONTH($B$2)+4,1),'연차 사용 기록'!$A$4:$A$1503,"&lt;"&amp;DATE(YEAR($B$2),MONTH($B$2)+5,1)))</f>
        <v/>
      </c>
      <c r="T144" s="15">
        <f>IF(OR($A144="",$B$2=""),"",SUMIFS('연차 사용 기록'!$H$4:$H$1503,'연차 사용 기록'!$C$4:$C$1503,$A144,'연차 사용 기록'!$A$4:$A$1503,"&gt;="&amp;DATE(YEAR($B$2),MONTH($B$2)+5,1),'연차 사용 기록'!$A$4:$A$1503,"&lt;"&amp;DATE(YEAR($B$2),MONTH($B$2)+6,1)))</f>
        <v/>
      </c>
      <c r="U144" s="15">
        <f>IF(OR($A144="",$B$2=""),"",SUMIFS('연차 사용 기록'!$H$4:$H$1503,'연차 사용 기록'!$C$4:$C$1503,$A144,'연차 사용 기록'!$A$4:$A$1503,"&gt;="&amp;DATE(YEAR($B$2),MONTH($B$2)+6,1),'연차 사용 기록'!$A$4:$A$1503,"&lt;"&amp;DATE(YEAR($B$2),MONTH($B$2)+7,1)))</f>
        <v/>
      </c>
      <c r="V144" s="15">
        <f>IF(OR($A144="",$B$2=""),"",SUMIFS('연차 사용 기록'!$H$4:$H$1503,'연차 사용 기록'!$C$4:$C$1503,$A144,'연차 사용 기록'!$A$4:$A$1503,"&gt;="&amp;DATE(YEAR($B$2),MONTH($B$2)+7,1),'연차 사용 기록'!$A$4:$A$1503,"&lt;"&amp;DATE(YEAR($B$2),MONTH($B$2)+8,1)))</f>
        <v/>
      </c>
      <c r="W144" s="15">
        <f>IF(OR($A144="",$B$2=""),"",SUMIFS('연차 사용 기록'!$H$4:$H$1503,'연차 사용 기록'!$C$4:$C$1503,$A144,'연차 사용 기록'!$A$4:$A$1503,"&gt;="&amp;DATE(YEAR($B$2),MONTH($B$2)+8,1),'연차 사용 기록'!$A$4:$A$1503,"&lt;"&amp;DATE(YEAR($B$2),MONTH($B$2)+9,1)))</f>
        <v/>
      </c>
      <c r="X144" s="15">
        <f>IF(OR($A144="",$B$2=""),"",SUMIFS('연차 사용 기록'!$H$4:$H$1503,'연차 사용 기록'!$C$4:$C$1503,$A144,'연차 사용 기록'!$A$4:$A$1503,"&gt;="&amp;DATE(YEAR($B$2),MONTH($B$2)+9,1),'연차 사용 기록'!$A$4:$A$1503,"&lt;"&amp;DATE(YEAR($B$2),MONTH($B$2)+10,1)))</f>
        <v/>
      </c>
      <c r="Y144" s="15">
        <f>IF(OR($A144="",$B$2=""),"",SUMIFS('연차 사용 기록'!$H$4:$H$1503,'연차 사용 기록'!$C$4:$C$1503,$A144,'연차 사용 기록'!$A$4:$A$1503,"&gt;="&amp;DATE(YEAR($B$2),MONTH($B$2)+10,1),'연차 사용 기록'!$A$4:$A$1503,"&lt;"&amp;DATE(YEAR($B$2),MONTH($B$2)+11,1)))</f>
        <v/>
      </c>
      <c r="Z144" s="15">
        <f>IF(OR($A144="",$B$2=""),"",SUMIFS('연차 사용 기록'!$H$4:$H$1503,'연차 사용 기록'!$C$4:$C$1503,$A144,'연차 사용 기록'!$A$4:$A$1503,"&gt;="&amp;DATE(YEAR($B$2),MONTH($B$2)+11,1),'연차 사용 기록'!$A$4:$A$1503,"&lt;"&amp;DATE(YEAR($B$2),MONTH($B$2)+12,1)))</f>
        <v/>
      </c>
    </row>
    <row r="145">
      <c r="A145" s="12" t="n"/>
      <c r="B145" s="12" t="n"/>
      <c r="C145" s="12" t="n"/>
      <c r="D145" s="7" t="n"/>
      <c r="E145" s="12" t="n"/>
      <c r="F145" s="12" t="n"/>
      <c r="G145" s="12">
        <f>IF(A145="","",SUMIFS('연차 사용 기록'!$H$4:$H$1503,'연차 사용 기록'!$C$4:$C$1503,A145,'연차 사용 기록'!$A$4:$A$1503,"&gt;="&amp;IF($B$2="",0,$B$2),'연차 사용 기록'!$A$4:$A$1503,"&lt;="&amp;IF($D$2="",2958465,$D$2)))</f>
        <v/>
      </c>
      <c r="H145" s="12">
        <f>IF(A145="","",(N(E145)+N(F145))-N(G145))</f>
        <v/>
      </c>
      <c r="I145" s="13">
        <f>IF(OR(A145="",(N(E145)+N(F145))=0),"",G145/(N(E145)+N(F145)))</f>
        <v/>
      </c>
      <c r="J145" s="7" t="n"/>
      <c r="K145" s="7" t="n"/>
      <c r="L145" s="12">
        <f>IF(OR(A145="",$D$2=""),"",IF(TODAY()&gt;$D$2,H145,""))</f>
        <v/>
      </c>
      <c r="M145" s="12" t="n"/>
      <c r="N145" s="14" t="n"/>
      <c r="O145" s="15">
        <f>IF(OR($A145="",$B$2=""),"",SUMIFS('연차 사용 기록'!$H$4:$H$1503,'연차 사용 기록'!$C$4:$C$1503,$A145,'연차 사용 기록'!$A$4:$A$1503,"&gt;="&amp;DATE(YEAR($B$2),MONTH($B$2)+0,1),'연차 사용 기록'!$A$4:$A$1503,"&lt;"&amp;DATE(YEAR($B$2),MONTH($B$2)+1,1)))</f>
        <v/>
      </c>
      <c r="P145" s="15">
        <f>IF(OR($A145="",$B$2=""),"",SUMIFS('연차 사용 기록'!$H$4:$H$1503,'연차 사용 기록'!$C$4:$C$1503,$A145,'연차 사용 기록'!$A$4:$A$1503,"&gt;="&amp;DATE(YEAR($B$2),MONTH($B$2)+1,1),'연차 사용 기록'!$A$4:$A$1503,"&lt;"&amp;DATE(YEAR($B$2),MONTH($B$2)+2,1)))</f>
        <v/>
      </c>
      <c r="Q145" s="15">
        <f>IF(OR($A145="",$B$2=""),"",SUMIFS('연차 사용 기록'!$H$4:$H$1503,'연차 사용 기록'!$C$4:$C$1503,$A145,'연차 사용 기록'!$A$4:$A$1503,"&gt;="&amp;DATE(YEAR($B$2),MONTH($B$2)+2,1),'연차 사용 기록'!$A$4:$A$1503,"&lt;"&amp;DATE(YEAR($B$2),MONTH($B$2)+3,1)))</f>
        <v/>
      </c>
      <c r="R145" s="15">
        <f>IF(OR($A145="",$B$2=""),"",SUMIFS('연차 사용 기록'!$H$4:$H$1503,'연차 사용 기록'!$C$4:$C$1503,$A145,'연차 사용 기록'!$A$4:$A$1503,"&gt;="&amp;DATE(YEAR($B$2),MONTH($B$2)+3,1),'연차 사용 기록'!$A$4:$A$1503,"&lt;"&amp;DATE(YEAR($B$2),MONTH($B$2)+4,1)))</f>
        <v/>
      </c>
      <c r="S145" s="15">
        <f>IF(OR($A145="",$B$2=""),"",SUMIFS('연차 사용 기록'!$H$4:$H$1503,'연차 사용 기록'!$C$4:$C$1503,$A145,'연차 사용 기록'!$A$4:$A$1503,"&gt;="&amp;DATE(YEAR($B$2),MONTH($B$2)+4,1),'연차 사용 기록'!$A$4:$A$1503,"&lt;"&amp;DATE(YEAR($B$2),MONTH($B$2)+5,1)))</f>
        <v/>
      </c>
      <c r="T145" s="15">
        <f>IF(OR($A145="",$B$2=""),"",SUMIFS('연차 사용 기록'!$H$4:$H$1503,'연차 사용 기록'!$C$4:$C$1503,$A145,'연차 사용 기록'!$A$4:$A$1503,"&gt;="&amp;DATE(YEAR($B$2),MONTH($B$2)+5,1),'연차 사용 기록'!$A$4:$A$1503,"&lt;"&amp;DATE(YEAR($B$2),MONTH($B$2)+6,1)))</f>
        <v/>
      </c>
      <c r="U145" s="15">
        <f>IF(OR($A145="",$B$2=""),"",SUMIFS('연차 사용 기록'!$H$4:$H$1503,'연차 사용 기록'!$C$4:$C$1503,$A145,'연차 사용 기록'!$A$4:$A$1503,"&gt;="&amp;DATE(YEAR($B$2),MONTH($B$2)+6,1),'연차 사용 기록'!$A$4:$A$1503,"&lt;"&amp;DATE(YEAR($B$2),MONTH($B$2)+7,1)))</f>
        <v/>
      </c>
      <c r="V145" s="15">
        <f>IF(OR($A145="",$B$2=""),"",SUMIFS('연차 사용 기록'!$H$4:$H$1503,'연차 사용 기록'!$C$4:$C$1503,$A145,'연차 사용 기록'!$A$4:$A$1503,"&gt;="&amp;DATE(YEAR($B$2),MONTH($B$2)+7,1),'연차 사용 기록'!$A$4:$A$1503,"&lt;"&amp;DATE(YEAR($B$2),MONTH($B$2)+8,1)))</f>
        <v/>
      </c>
      <c r="W145" s="15">
        <f>IF(OR($A145="",$B$2=""),"",SUMIFS('연차 사용 기록'!$H$4:$H$1503,'연차 사용 기록'!$C$4:$C$1503,$A145,'연차 사용 기록'!$A$4:$A$1503,"&gt;="&amp;DATE(YEAR($B$2),MONTH($B$2)+8,1),'연차 사용 기록'!$A$4:$A$1503,"&lt;"&amp;DATE(YEAR($B$2),MONTH($B$2)+9,1)))</f>
        <v/>
      </c>
      <c r="X145" s="15">
        <f>IF(OR($A145="",$B$2=""),"",SUMIFS('연차 사용 기록'!$H$4:$H$1503,'연차 사용 기록'!$C$4:$C$1503,$A145,'연차 사용 기록'!$A$4:$A$1503,"&gt;="&amp;DATE(YEAR($B$2),MONTH($B$2)+9,1),'연차 사용 기록'!$A$4:$A$1503,"&lt;"&amp;DATE(YEAR($B$2),MONTH($B$2)+10,1)))</f>
        <v/>
      </c>
      <c r="Y145" s="15">
        <f>IF(OR($A145="",$B$2=""),"",SUMIFS('연차 사용 기록'!$H$4:$H$1503,'연차 사용 기록'!$C$4:$C$1503,$A145,'연차 사용 기록'!$A$4:$A$1503,"&gt;="&amp;DATE(YEAR($B$2),MONTH($B$2)+10,1),'연차 사용 기록'!$A$4:$A$1503,"&lt;"&amp;DATE(YEAR($B$2),MONTH($B$2)+11,1)))</f>
        <v/>
      </c>
      <c r="Z145" s="15">
        <f>IF(OR($A145="",$B$2=""),"",SUMIFS('연차 사용 기록'!$H$4:$H$1503,'연차 사용 기록'!$C$4:$C$1503,$A145,'연차 사용 기록'!$A$4:$A$1503,"&gt;="&amp;DATE(YEAR($B$2),MONTH($B$2)+11,1),'연차 사용 기록'!$A$4:$A$1503,"&lt;"&amp;DATE(YEAR($B$2),MONTH($B$2)+12,1)))</f>
        <v/>
      </c>
    </row>
    <row r="146">
      <c r="A146" s="12" t="n"/>
      <c r="B146" s="12" t="n"/>
      <c r="C146" s="12" t="n"/>
      <c r="D146" s="7" t="n"/>
      <c r="E146" s="12" t="n"/>
      <c r="F146" s="12" t="n"/>
      <c r="G146" s="12">
        <f>IF(A146="","",SUMIFS('연차 사용 기록'!$H$4:$H$1503,'연차 사용 기록'!$C$4:$C$1503,A146,'연차 사용 기록'!$A$4:$A$1503,"&gt;="&amp;IF($B$2="",0,$B$2),'연차 사용 기록'!$A$4:$A$1503,"&lt;="&amp;IF($D$2="",2958465,$D$2)))</f>
        <v/>
      </c>
      <c r="H146" s="12">
        <f>IF(A146="","",(N(E146)+N(F146))-N(G146))</f>
        <v/>
      </c>
      <c r="I146" s="13">
        <f>IF(OR(A146="",(N(E146)+N(F146))=0),"",G146/(N(E146)+N(F146)))</f>
        <v/>
      </c>
      <c r="J146" s="7" t="n"/>
      <c r="K146" s="7" t="n"/>
      <c r="L146" s="12">
        <f>IF(OR(A146="",$D$2=""),"",IF(TODAY()&gt;$D$2,H146,""))</f>
        <v/>
      </c>
      <c r="M146" s="12" t="n"/>
      <c r="N146" s="14" t="n"/>
      <c r="O146" s="15">
        <f>IF(OR($A146="",$B$2=""),"",SUMIFS('연차 사용 기록'!$H$4:$H$1503,'연차 사용 기록'!$C$4:$C$1503,$A146,'연차 사용 기록'!$A$4:$A$1503,"&gt;="&amp;DATE(YEAR($B$2),MONTH($B$2)+0,1),'연차 사용 기록'!$A$4:$A$1503,"&lt;"&amp;DATE(YEAR($B$2),MONTH($B$2)+1,1)))</f>
        <v/>
      </c>
      <c r="P146" s="15">
        <f>IF(OR($A146="",$B$2=""),"",SUMIFS('연차 사용 기록'!$H$4:$H$1503,'연차 사용 기록'!$C$4:$C$1503,$A146,'연차 사용 기록'!$A$4:$A$1503,"&gt;="&amp;DATE(YEAR($B$2),MONTH($B$2)+1,1),'연차 사용 기록'!$A$4:$A$1503,"&lt;"&amp;DATE(YEAR($B$2),MONTH($B$2)+2,1)))</f>
        <v/>
      </c>
      <c r="Q146" s="15">
        <f>IF(OR($A146="",$B$2=""),"",SUMIFS('연차 사용 기록'!$H$4:$H$1503,'연차 사용 기록'!$C$4:$C$1503,$A146,'연차 사용 기록'!$A$4:$A$1503,"&gt;="&amp;DATE(YEAR($B$2),MONTH($B$2)+2,1),'연차 사용 기록'!$A$4:$A$1503,"&lt;"&amp;DATE(YEAR($B$2),MONTH($B$2)+3,1)))</f>
        <v/>
      </c>
      <c r="R146" s="15">
        <f>IF(OR($A146="",$B$2=""),"",SUMIFS('연차 사용 기록'!$H$4:$H$1503,'연차 사용 기록'!$C$4:$C$1503,$A146,'연차 사용 기록'!$A$4:$A$1503,"&gt;="&amp;DATE(YEAR($B$2),MONTH($B$2)+3,1),'연차 사용 기록'!$A$4:$A$1503,"&lt;"&amp;DATE(YEAR($B$2),MONTH($B$2)+4,1)))</f>
        <v/>
      </c>
      <c r="S146" s="15">
        <f>IF(OR($A146="",$B$2=""),"",SUMIFS('연차 사용 기록'!$H$4:$H$1503,'연차 사용 기록'!$C$4:$C$1503,$A146,'연차 사용 기록'!$A$4:$A$1503,"&gt;="&amp;DATE(YEAR($B$2),MONTH($B$2)+4,1),'연차 사용 기록'!$A$4:$A$1503,"&lt;"&amp;DATE(YEAR($B$2),MONTH($B$2)+5,1)))</f>
        <v/>
      </c>
      <c r="T146" s="15">
        <f>IF(OR($A146="",$B$2=""),"",SUMIFS('연차 사용 기록'!$H$4:$H$1503,'연차 사용 기록'!$C$4:$C$1503,$A146,'연차 사용 기록'!$A$4:$A$1503,"&gt;="&amp;DATE(YEAR($B$2),MONTH($B$2)+5,1),'연차 사용 기록'!$A$4:$A$1503,"&lt;"&amp;DATE(YEAR($B$2),MONTH($B$2)+6,1)))</f>
        <v/>
      </c>
      <c r="U146" s="15">
        <f>IF(OR($A146="",$B$2=""),"",SUMIFS('연차 사용 기록'!$H$4:$H$1503,'연차 사용 기록'!$C$4:$C$1503,$A146,'연차 사용 기록'!$A$4:$A$1503,"&gt;="&amp;DATE(YEAR($B$2),MONTH($B$2)+6,1),'연차 사용 기록'!$A$4:$A$1503,"&lt;"&amp;DATE(YEAR($B$2),MONTH($B$2)+7,1)))</f>
        <v/>
      </c>
      <c r="V146" s="15">
        <f>IF(OR($A146="",$B$2=""),"",SUMIFS('연차 사용 기록'!$H$4:$H$1503,'연차 사용 기록'!$C$4:$C$1503,$A146,'연차 사용 기록'!$A$4:$A$1503,"&gt;="&amp;DATE(YEAR($B$2),MONTH($B$2)+7,1),'연차 사용 기록'!$A$4:$A$1503,"&lt;"&amp;DATE(YEAR($B$2),MONTH($B$2)+8,1)))</f>
        <v/>
      </c>
      <c r="W146" s="15">
        <f>IF(OR($A146="",$B$2=""),"",SUMIFS('연차 사용 기록'!$H$4:$H$1503,'연차 사용 기록'!$C$4:$C$1503,$A146,'연차 사용 기록'!$A$4:$A$1503,"&gt;="&amp;DATE(YEAR($B$2),MONTH($B$2)+8,1),'연차 사용 기록'!$A$4:$A$1503,"&lt;"&amp;DATE(YEAR($B$2),MONTH($B$2)+9,1)))</f>
        <v/>
      </c>
      <c r="X146" s="15">
        <f>IF(OR($A146="",$B$2=""),"",SUMIFS('연차 사용 기록'!$H$4:$H$1503,'연차 사용 기록'!$C$4:$C$1503,$A146,'연차 사용 기록'!$A$4:$A$1503,"&gt;="&amp;DATE(YEAR($B$2),MONTH($B$2)+9,1),'연차 사용 기록'!$A$4:$A$1503,"&lt;"&amp;DATE(YEAR($B$2),MONTH($B$2)+10,1)))</f>
        <v/>
      </c>
      <c r="Y146" s="15">
        <f>IF(OR($A146="",$B$2=""),"",SUMIFS('연차 사용 기록'!$H$4:$H$1503,'연차 사용 기록'!$C$4:$C$1503,$A146,'연차 사용 기록'!$A$4:$A$1503,"&gt;="&amp;DATE(YEAR($B$2),MONTH($B$2)+10,1),'연차 사용 기록'!$A$4:$A$1503,"&lt;"&amp;DATE(YEAR($B$2),MONTH($B$2)+11,1)))</f>
        <v/>
      </c>
      <c r="Z146" s="15">
        <f>IF(OR($A146="",$B$2=""),"",SUMIFS('연차 사용 기록'!$H$4:$H$1503,'연차 사용 기록'!$C$4:$C$1503,$A146,'연차 사용 기록'!$A$4:$A$1503,"&gt;="&amp;DATE(YEAR($B$2),MONTH($B$2)+11,1),'연차 사용 기록'!$A$4:$A$1503,"&lt;"&amp;DATE(YEAR($B$2),MONTH($B$2)+12,1)))</f>
        <v/>
      </c>
    </row>
    <row r="147">
      <c r="A147" s="12" t="n"/>
      <c r="B147" s="12" t="n"/>
      <c r="C147" s="12" t="n"/>
      <c r="D147" s="7" t="n"/>
      <c r="E147" s="12" t="n"/>
      <c r="F147" s="12" t="n"/>
      <c r="G147" s="12">
        <f>IF(A147="","",SUMIFS('연차 사용 기록'!$H$4:$H$1503,'연차 사용 기록'!$C$4:$C$1503,A147,'연차 사용 기록'!$A$4:$A$1503,"&gt;="&amp;IF($B$2="",0,$B$2),'연차 사용 기록'!$A$4:$A$1503,"&lt;="&amp;IF($D$2="",2958465,$D$2)))</f>
        <v/>
      </c>
      <c r="H147" s="12">
        <f>IF(A147="","",(N(E147)+N(F147))-N(G147))</f>
        <v/>
      </c>
      <c r="I147" s="13">
        <f>IF(OR(A147="",(N(E147)+N(F147))=0),"",G147/(N(E147)+N(F147)))</f>
        <v/>
      </c>
      <c r="J147" s="7" t="n"/>
      <c r="K147" s="7" t="n"/>
      <c r="L147" s="12">
        <f>IF(OR(A147="",$D$2=""),"",IF(TODAY()&gt;$D$2,H147,""))</f>
        <v/>
      </c>
      <c r="M147" s="12" t="n"/>
      <c r="N147" s="14" t="n"/>
      <c r="O147" s="15">
        <f>IF(OR($A147="",$B$2=""),"",SUMIFS('연차 사용 기록'!$H$4:$H$1503,'연차 사용 기록'!$C$4:$C$1503,$A147,'연차 사용 기록'!$A$4:$A$1503,"&gt;="&amp;DATE(YEAR($B$2),MONTH($B$2)+0,1),'연차 사용 기록'!$A$4:$A$1503,"&lt;"&amp;DATE(YEAR($B$2),MONTH($B$2)+1,1)))</f>
        <v/>
      </c>
      <c r="P147" s="15">
        <f>IF(OR($A147="",$B$2=""),"",SUMIFS('연차 사용 기록'!$H$4:$H$1503,'연차 사용 기록'!$C$4:$C$1503,$A147,'연차 사용 기록'!$A$4:$A$1503,"&gt;="&amp;DATE(YEAR($B$2),MONTH($B$2)+1,1),'연차 사용 기록'!$A$4:$A$1503,"&lt;"&amp;DATE(YEAR($B$2),MONTH($B$2)+2,1)))</f>
        <v/>
      </c>
      <c r="Q147" s="15">
        <f>IF(OR($A147="",$B$2=""),"",SUMIFS('연차 사용 기록'!$H$4:$H$1503,'연차 사용 기록'!$C$4:$C$1503,$A147,'연차 사용 기록'!$A$4:$A$1503,"&gt;="&amp;DATE(YEAR($B$2),MONTH($B$2)+2,1),'연차 사용 기록'!$A$4:$A$1503,"&lt;"&amp;DATE(YEAR($B$2),MONTH($B$2)+3,1)))</f>
        <v/>
      </c>
      <c r="R147" s="15">
        <f>IF(OR($A147="",$B$2=""),"",SUMIFS('연차 사용 기록'!$H$4:$H$1503,'연차 사용 기록'!$C$4:$C$1503,$A147,'연차 사용 기록'!$A$4:$A$1503,"&gt;="&amp;DATE(YEAR($B$2),MONTH($B$2)+3,1),'연차 사용 기록'!$A$4:$A$1503,"&lt;"&amp;DATE(YEAR($B$2),MONTH($B$2)+4,1)))</f>
        <v/>
      </c>
      <c r="S147" s="15">
        <f>IF(OR($A147="",$B$2=""),"",SUMIFS('연차 사용 기록'!$H$4:$H$1503,'연차 사용 기록'!$C$4:$C$1503,$A147,'연차 사용 기록'!$A$4:$A$1503,"&gt;="&amp;DATE(YEAR($B$2),MONTH($B$2)+4,1),'연차 사용 기록'!$A$4:$A$1503,"&lt;"&amp;DATE(YEAR($B$2),MONTH($B$2)+5,1)))</f>
        <v/>
      </c>
      <c r="T147" s="15">
        <f>IF(OR($A147="",$B$2=""),"",SUMIFS('연차 사용 기록'!$H$4:$H$1503,'연차 사용 기록'!$C$4:$C$1503,$A147,'연차 사용 기록'!$A$4:$A$1503,"&gt;="&amp;DATE(YEAR($B$2),MONTH($B$2)+5,1),'연차 사용 기록'!$A$4:$A$1503,"&lt;"&amp;DATE(YEAR($B$2),MONTH($B$2)+6,1)))</f>
        <v/>
      </c>
      <c r="U147" s="15">
        <f>IF(OR($A147="",$B$2=""),"",SUMIFS('연차 사용 기록'!$H$4:$H$1503,'연차 사용 기록'!$C$4:$C$1503,$A147,'연차 사용 기록'!$A$4:$A$1503,"&gt;="&amp;DATE(YEAR($B$2),MONTH($B$2)+6,1),'연차 사용 기록'!$A$4:$A$1503,"&lt;"&amp;DATE(YEAR($B$2),MONTH($B$2)+7,1)))</f>
        <v/>
      </c>
      <c r="V147" s="15">
        <f>IF(OR($A147="",$B$2=""),"",SUMIFS('연차 사용 기록'!$H$4:$H$1503,'연차 사용 기록'!$C$4:$C$1503,$A147,'연차 사용 기록'!$A$4:$A$1503,"&gt;="&amp;DATE(YEAR($B$2),MONTH($B$2)+7,1),'연차 사용 기록'!$A$4:$A$1503,"&lt;"&amp;DATE(YEAR($B$2),MONTH($B$2)+8,1)))</f>
        <v/>
      </c>
      <c r="W147" s="15">
        <f>IF(OR($A147="",$B$2=""),"",SUMIFS('연차 사용 기록'!$H$4:$H$1503,'연차 사용 기록'!$C$4:$C$1503,$A147,'연차 사용 기록'!$A$4:$A$1503,"&gt;="&amp;DATE(YEAR($B$2),MONTH($B$2)+8,1),'연차 사용 기록'!$A$4:$A$1503,"&lt;"&amp;DATE(YEAR($B$2),MONTH($B$2)+9,1)))</f>
        <v/>
      </c>
      <c r="X147" s="15">
        <f>IF(OR($A147="",$B$2=""),"",SUMIFS('연차 사용 기록'!$H$4:$H$1503,'연차 사용 기록'!$C$4:$C$1503,$A147,'연차 사용 기록'!$A$4:$A$1503,"&gt;="&amp;DATE(YEAR($B$2),MONTH($B$2)+9,1),'연차 사용 기록'!$A$4:$A$1503,"&lt;"&amp;DATE(YEAR($B$2),MONTH($B$2)+10,1)))</f>
        <v/>
      </c>
      <c r="Y147" s="15">
        <f>IF(OR($A147="",$B$2=""),"",SUMIFS('연차 사용 기록'!$H$4:$H$1503,'연차 사용 기록'!$C$4:$C$1503,$A147,'연차 사용 기록'!$A$4:$A$1503,"&gt;="&amp;DATE(YEAR($B$2),MONTH($B$2)+10,1),'연차 사용 기록'!$A$4:$A$1503,"&lt;"&amp;DATE(YEAR($B$2),MONTH($B$2)+11,1)))</f>
        <v/>
      </c>
      <c r="Z147" s="15">
        <f>IF(OR($A147="",$B$2=""),"",SUMIFS('연차 사용 기록'!$H$4:$H$1503,'연차 사용 기록'!$C$4:$C$1503,$A147,'연차 사용 기록'!$A$4:$A$1503,"&gt;="&amp;DATE(YEAR($B$2),MONTH($B$2)+11,1),'연차 사용 기록'!$A$4:$A$1503,"&lt;"&amp;DATE(YEAR($B$2),MONTH($B$2)+12,1)))</f>
        <v/>
      </c>
    </row>
    <row r="148">
      <c r="A148" s="12" t="n"/>
      <c r="B148" s="12" t="n"/>
      <c r="C148" s="12" t="n"/>
      <c r="D148" s="7" t="n"/>
      <c r="E148" s="12" t="n"/>
      <c r="F148" s="12" t="n"/>
      <c r="G148" s="12">
        <f>IF(A148="","",SUMIFS('연차 사용 기록'!$H$4:$H$1503,'연차 사용 기록'!$C$4:$C$1503,A148,'연차 사용 기록'!$A$4:$A$1503,"&gt;="&amp;IF($B$2="",0,$B$2),'연차 사용 기록'!$A$4:$A$1503,"&lt;="&amp;IF($D$2="",2958465,$D$2)))</f>
        <v/>
      </c>
      <c r="H148" s="12">
        <f>IF(A148="","",(N(E148)+N(F148))-N(G148))</f>
        <v/>
      </c>
      <c r="I148" s="13">
        <f>IF(OR(A148="",(N(E148)+N(F148))=0),"",G148/(N(E148)+N(F148)))</f>
        <v/>
      </c>
      <c r="J148" s="7" t="n"/>
      <c r="K148" s="7" t="n"/>
      <c r="L148" s="12">
        <f>IF(OR(A148="",$D$2=""),"",IF(TODAY()&gt;$D$2,H148,""))</f>
        <v/>
      </c>
      <c r="M148" s="12" t="n"/>
      <c r="N148" s="14" t="n"/>
      <c r="O148" s="15">
        <f>IF(OR($A148="",$B$2=""),"",SUMIFS('연차 사용 기록'!$H$4:$H$1503,'연차 사용 기록'!$C$4:$C$1503,$A148,'연차 사용 기록'!$A$4:$A$1503,"&gt;="&amp;DATE(YEAR($B$2),MONTH($B$2)+0,1),'연차 사용 기록'!$A$4:$A$1503,"&lt;"&amp;DATE(YEAR($B$2),MONTH($B$2)+1,1)))</f>
        <v/>
      </c>
      <c r="P148" s="15">
        <f>IF(OR($A148="",$B$2=""),"",SUMIFS('연차 사용 기록'!$H$4:$H$1503,'연차 사용 기록'!$C$4:$C$1503,$A148,'연차 사용 기록'!$A$4:$A$1503,"&gt;="&amp;DATE(YEAR($B$2),MONTH($B$2)+1,1),'연차 사용 기록'!$A$4:$A$1503,"&lt;"&amp;DATE(YEAR($B$2),MONTH($B$2)+2,1)))</f>
        <v/>
      </c>
      <c r="Q148" s="15">
        <f>IF(OR($A148="",$B$2=""),"",SUMIFS('연차 사용 기록'!$H$4:$H$1503,'연차 사용 기록'!$C$4:$C$1503,$A148,'연차 사용 기록'!$A$4:$A$1503,"&gt;="&amp;DATE(YEAR($B$2),MONTH($B$2)+2,1),'연차 사용 기록'!$A$4:$A$1503,"&lt;"&amp;DATE(YEAR($B$2),MONTH($B$2)+3,1)))</f>
        <v/>
      </c>
      <c r="R148" s="15">
        <f>IF(OR($A148="",$B$2=""),"",SUMIFS('연차 사용 기록'!$H$4:$H$1503,'연차 사용 기록'!$C$4:$C$1503,$A148,'연차 사용 기록'!$A$4:$A$1503,"&gt;="&amp;DATE(YEAR($B$2),MONTH($B$2)+3,1),'연차 사용 기록'!$A$4:$A$1503,"&lt;"&amp;DATE(YEAR($B$2),MONTH($B$2)+4,1)))</f>
        <v/>
      </c>
      <c r="S148" s="15">
        <f>IF(OR($A148="",$B$2=""),"",SUMIFS('연차 사용 기록'!$H$4:$H$1503,'연차 사용 기록'!$C$4:$C$1503,$A148,'연차 사용 기록'!$A$4:$A$1503,"&gt;="&amp;DATE(YEAR($B$2),MONTH($B$2)+4,1),'연차 사용 기록'!$A$4:$A$1503,"&lt;"&amp;DATE(YEAR($B$2),MONTH($B$2)+5,1)))</f>
        <v/>
      </c>
      <c r="T148" s="15">
        <f>IF(OR($A148="",$B$2=""),"",SUMIFS('연차 사용 기록'!$H$4:$H$1503,'연차 사용 기록'!$C$4:$C$1503,$A148,'연차 사용 기록'!$A$4:$A$1503,"&gt;="&amp;DATE(YEAR($B$2),MONTH($B$2)+5,1),'연차 사용 기록'!$A$4:$A$1503,"&lt;"&amp;DATE(YEAR($B$2),MONTH($B$2)+6,1)))</f>
        <v/>
      </c>
      <c r="U148" s="15">
        <f>IF(OR($A148="",$B$2=""),"",SUMIFS('연차 사용 기록'!$H$4:$H$1503,'연차 사용 기록'!$C$4:$C$1503,$A148,'연차 사용 기록'!$A$4:$A$1503,"&gt;="&amp;DATE(YEAR($B$2),MONTH($B$2)+6,1),'연차 사용 기록'!$A$4:$A$1503,"&lt;"&amp;DATE(YEAR($B$2),MONTH($B$2)+7,1)))</f>
        <v/>
      </c>
      <c r="V148" s="15">
        <f>IF(OR($A148="",$B$2=""),"",SUMIFS('연차 사용 기록'!$H$4:$H$1503,'연차 사용 기록'!$C$4:$C$1503,$A148,'연차 사용 기록'!$A$4:$A$1503,"&gt;="&amp;DATE(YEAR($B$2),MONTH($B$2)+7,1),'연차 사용 기록'!$A$4:$A$1503,"&lt;"&amp;DATE(YEAR($B$2),MONTH($B$2)+8,1)))</f>
        <v/>
      </c>
      <c r="W148" s="15">
        <f>IF(OR($A148="",$B$2=""),"",SUMIFS('연차 사용 기록'!$H$4:$H$1503,'연차 사용 기록'!$C$4:$C$1503,$A148,'연차 사용 기록'!$A$4:$A$1503,"&gt;="&amp;DATE(YEAR($B$2),MONTH($B$2)+8,1),'연차 사용 기록'!$A$4:$A$1503,"&lt;"&amp;DATE(YEAR($B$2),MONTH($B$2)+9,1)))</f>
        <v/>
      </c>
      <c r="X148" s="15">
        <f>IF(OR($A148="",$B$2=""),"",SUMIFS('연차 사용 기록'!$H$4:$H$1503,'연차 사용 기록'!$C$4:$C$1503,$A148,'연차 사용 기록'!$A$4:$A$1503,"&gt;="&amp;DATE(YEAR($B$2),MONTH($B$2)+9,1),'연차 사용 기록'!$A$4:$A$1503,"&lt;"&amp;DATE(YEAR($B$2),MONTH($B$2)+10,1)))</f>
        <v/>
      </c>
      <c r="Y148" s="15">
        <f>IF(OR($A148="",$B$2=""),"",SUMIFS('연차 사용 기록'!$H$4:$H$1503,'연차 사용 기록'!$C$4:$C$1503,$A148,'연차 사용 기록'!$A$4:$A$1503,"&gt;="&amp;DATE(YEAR($B$2),MONTH($B$2)+10,1),'연차 사용 기록'!$A$4:$A$1503,"&lt;"&amp;DATE(YEAR($B$2),MONTH($B$2)+11,1)))</f>
        <v/>
      </c>
      <c r="Z148" s="15">
        <f>IF(OR($A148="",$B$2=""),"",SUMIFS('연차 사용 기록'!$H$4:$H$1503,'연차 사용 기록'!$C$4:$C$1503,$A148,'연차 사용 기록'!$A$4:$A$1503,"&gt;="&amp;DATE(YEAR($B$2),MONTH($B$2)+11,1),'연차 사용 기록'!$A$4:$A$1503,"&lt;"&amp;DATE(YEAR($B$2),MONTH($B$2)+12,1)))</f>
        <v/>
      </c>
    </row>
    <row r="149">
      <c r="A149" s="12" t="n"/>
      <c r="B149" s="12" t="n"/>
      <c r="C149" s="12" t="n"/>
      <c r="D149" s="7" t="n"/>
      <c r="E149" s="12" t="n"/>
      <c r="F149" s="12" t="n"/>
      <c r="G149" s="12">
        <f>IF(A149="","",SUMIFS('연차 사용 기록'!$H$4:$H$1503,'연차 사용 기록'!$C$4:$C$1503,A149,'연차 사용 기록'!$A$4:$A$1503,"&gt;="&amp;IF($B$2="",0,$B$2),'연차 사용 기록'!$A$4:$A$1503,"&lt;="&amp;IF($D$2="",2958465,$D$2)))</f>
        <v/>
      </c>
      <c r="H149" s="12">
        <f>IF(A149="","",(N(E149)+N(F149))-N(G149))</f>
        <v/>
      </c>
      <c r="I149" s="13">
        <f>IF(OR(A149="",(N(E149)+N(F149))=0),"",G149/(N(E149)+N(F149)))</f>
        <v/>
      </c>
      <c r="J149" s="7" t="n"/>
      <c r="K149" s="7" t="n"/>
      <c r="L149" s="12">
        <f>IF(OR(A149="",$D$2=""),"",IF(TODAY()&gt;$D$2,H149,""))</f>
        <v/>
      </c>
      <c r="M149" s="12" t="n"/>
      <c r="N149" s="14" t="n"/>
      <c r="O149" s="15">
        <f>IF(OR($A149="",$B$2=""),"",SUMIFS('연차 사용 기록'!$H$4:$H$1503,'연차 사용 기록'!$C$4:$C$1503,$A149,'연차 사용 기록'!$A$4:$A$1503,"&gt;="&amp;DATE(YEAR($B$2),MONTH($B$2)+0,1),'연차 사용 기록'!$A$4:$A$1503,"&lt;"&amp;DATE(YEAR($B$2),MONTH($B$2)+1,1)))</f>
        <v/>
      </c>
      <c r="P149" s="15">
        <f>IF(OR($A149="",$B$2=""),"",SUMIFS('연차 사용 기록'!$H$4:$H$1503,'연차 사용 기록'!$C$4:$C$1503,$A149,'연차 사용 기록'!$A$4:$A$1503,"&gt;="&amp;DATE(YEAR($B$2),MONTH($B$2)+1,1),'연차 사용 기록'!$A$4:$A$1503,"&lt;"&amp;DATE(YEAR($B$2),MONTH($B$2)+2,1)))</f>
        <v/>
      </c>
      <c r="Q149" s="15">
        <f>IF(OR($A149="",$B$2=""),"",SUMIFS('연차 사용 기록'!$H$4:$H$1503,'연차 사용 기록'!$C$4:$C$1503,$A149,'연차 사용 기록'!$A$4:$A$1503,"&gt;="&amp;DATE(YEAR($B$2),MONTH($B$2)+2,1),'연차 사용 기록'!$A$4:$A$1503,"&lt;"&amp;DATE(YEAR($B$2),MONTH($B$2)+3,1)))</f>
        <v/>
      </c>
      <c r="R149" s="15">
        <f>IF(OR($A149="",$B$2=""),"",SUMIFS('연차 사용 기록'!$H$4:$H$1503,'연차 사용 기록'!$C$4:$C$1503,$A149,'연차 사용 기록'!$A$4:$A$1503,"&gt;="&amp;DATE(YEAR($B$2),MONTH($B$2)+3,1),'연차 사용 기록'!$A$4:$A$1503,"&lt;"&amp;DATE(YEAR($B$2),MONTH($B$2)+4,1)))</f>
        <v/>
      </c>
      <c r="S149" s="15">
        <f>IF(OR($A149="",$B$2=""),"",SUMIFS('연차 사용 기록'!$H$4:$H$1503,'연차 사용 기록'!$C$4:$C$1503,$A149,'연차 사용 기록'!$A$4:$A$1503,"&gt;="&amp;DATE(YEAR($B$2),MONTH($B$2)+4,1),'연차 사용 기록'!$A$4:$A$1503,"&lt;"&amp;DATE(YEAR($B$2),MONTH($B$2)+5,1)))</f>
        <v/>
      </c>
      <c r="T149" s="15">
        <f>IF(OR($A149="",$B$2=""),"",SUMIFS('연차 사용 기록'!$H$4:$H$1503,'연차 사용 기록'!$C$4:$C$1503,$A149,'연차 사용 기록'!$A$4:$A$1503,"&gt;="&amp;DATE(YEAR($B$2),MONTH($B$2)+5,1),'연차 사용 기록'!$A$4:$A$1503,"&lt;"&amp;DATE(YEAR($B$2),MONTH($B$2)+6,1)))</f>
        <v/>
      </c>
      <c r="U149" s="15">
        <f>IF(OR($A149="",$B$2=""),"",SUMIFS('연차 사용 기록'!$H$4:$H$1503,'연차 사용 기록'!$C$4:$C$1503,$A149,'연차 사용 기록'!$A$4:$A$1503,"&gt;="&amp;DATE(YEAR($B$2),MONTH($B$2)+6,1),'연차 사용 기록'!$A$4:$A$1503,"&lt;"&amp;DATE(YEAR($B$2),MONTH($B$2)+7,1)))</f>
        <v/>
      </c>
      <c r="V149" s="15">
        <f>IF(OR($A149="",$B$2=""),"",SUMIFS('연차 사용 기록'!$H$4:$H$1503,'연차 사용 기록'!$C$4:$C$1503,$A149,'연차 사용 기록'!$A$4:$A$1503,"&gt;="&amp;DATE(YEAR($B$2),MONTH($B$2)+7,1),'연차 사용 기록'!$A$4:$A$1503,"&lt;"&amp;DATE(YEAR($B$2),MONTH($B$2)+8,1)))</f>
        <v/>
      </c>
      <c r="W149" s="15">
        <f>IF(OR($A149="",$B$2=""),"",SUMIFS('연차 사용 기록'!$H$4:$H$1503,'연차 사용 기록'!$C$4:$C$1503,$A149,'연차 사용 기록'!$A$4:$A$1503,"&gt;="&amp;DATE(YEAR($B$2),MONTH($B$2)+8,1),'연차 사용 기록'!$A$4:$A$1503,"&lt;"&amp;DATE(YEAR($B$2),MONTH($B$2)+9,1)))</f>
        <v/>
      </c>
      <c r="X149" s="15">
        <f>IF(OR($A149="",$B$2=""),"",SUMIFS('연차 사용 기록'!$H$4:$H$1503,'연차 사용 기록'!$C$4:$C$1503,$A149,'연차 사용 기록'!$A$4:$A$1503,"&gt;="&amp;DATE(YEAR($B$2),MONTH($B$2)+9,1),'연차 사용 기록'!$A$4:$A$1503,"&lt;"&amp;DATE(YEAR($B$2),MONTH($B$2)+10,1)))</f>
        <v/>
      </c>
      <c r="Y149" s="15">
        <f>IF(OR($A149="",$B$2=""),"",SUMIFS('연차 사용 기록'!$H$4:$H$1503,'연차 사용 기록'!$C$4:$C$1503,$A149,'연차 사용 기록'!$A$4:$A$1503,"&gt;="&amp;DATE(YEAR($B$2),MONTH($B$2)+10,1),'연차 사용 기록'!$A$4:$A$1503,"&lt;"&amp;DATE(YEAR($B$2),MONTH($B$2)+11,1)))</f>
        <v/>
      </c>
      <c r="Z149" s="15">
        <f>IF(OR($A149="",$B$2=""),"",SUMIFS('연차 사용 기록'!$H$4:$H$1503,'연차 사용 기록'!$C$4:$C$1503,$A149,'연차 사용 기록'!$A$4:$A$1503,"&gt;="&amp;DATE(YEAR($B$2),MONTH($B$2)+11,1),'연차 사용 기록'!$A$4:$A$1503,"&lt;"&amp;DATE(YEAR($B$2),MONTH($B$2)+12,1)))</f>
        <v/>
      </c>
    </row>
    <row r="150">
      <c r="A150" s="12" t="n"/>
      <c r="B150" s="12" t="n"/>
      <c r="C150" s="12" t="n"/>
      <c r="D150" s="7" t="n"/>
      <c r="E150" s="12" t="n"/>
      <c r="F150" s="12" t="n"/>
      <c r="G150" s="12">
        <f>IF(A150="","",SUMIFS('연차 사용 기록'!$H$4:$H$1503,'연차 사용 기록'!$C$4:$C$1503,A150,'연차 사용 기록'!$A$4:$A$1503,"&gt;="&amp;IF($B$2="",0,$B$2),'연차 사용 기록'!$A$4:$A$1503,"&lt;="&amp;IF($D$2="",2958465,$D$2)))</f>
        <v/>
      </c>
      <c r="H150" s="12">
        <f>IF(A150="","",(N(E150)+N(F150))-N(G150))</f>
        <v/>
      </c>
      <c r="I150" s="13">
        <f>IF(OR(A150="",(N(E150)+N(F150))=0),"",G150/(N(E150)+N(F150)))</f>
        <v/>
      </c>
      <c r="J150" s="7" t="n"/>
      <c r="K150" s="7" t="n"/>
      <c r="L150" s="12">
        <f>IF(OR(A150="",$D$2=""),"",IF(TODAY()&gt;$D$2,H150,""))</f>
        <v/>
      </c>
      <c r="M150" s="12" t="n"/>
      <c r="N150" s="14" t="n"/>
      <c r="O150" s="15">
        <f>IF(OR($A150="",$B$2=""),"",SUMIFS('연차 사용 기록'!$H$4:$H$1503,'연차 사용 기록'!$C$4:$C$1503,$A150,'연차 사용 기록'!$A$4:$A$1503,"&gt;="&amp;DATE(YEAR($B$2),MONTH($B$2)+0,1),'연차 사용 기록'!$A$4:$A$1503,"&lt;"&amp;DATE(YEAR($B$2),MONTH($B$2)+1,1)))</f>
        <v/>
      </c>
      <c r="P150" s="15">
        <f>IF(OR($A150="",$B$2=""),"",SUMIFS('연차 사용 기록'!$H$4:$H$1503,'연차 사용 기록'!$C$4:$C$1503,$A150,'연차 사용 기록'!$A$4:$A$1503,"&gt;="&amp;DATE(YEAR($B$2),MONTH($B$2)+1,1),'연차 사용 기록'!$A$4:$A$1503,"&lt;"&amp;DATE(YEAR($B$2),MONTH($B$2)+2,1)))</f>
        <v/>
      </c>
      <c r="Q150" s="15">
        <f>IF(OR($A150="",$B$2=""),"",SUMIFS('연차 사용 기록'!$H$4:$H$1503,'연차 사용 기록'!$C$4:$C$1503,$A150,'연차 사용 기록'!$A$4:$A$1503,"&gt;="&amp;DATE(YEAR($B$2),MONTH($B$2)+2,1),'연차 사용 기록'!$A$4:$A$1503,"&lt;"&amp;DATE(YEAR($B$2),MONTH($B$2)+3,1)))</f>
        <v/>
      </c>
      <c r="R150" s="15">
        <f>IF(OR($A150="",$B$2=""),"",SUMIFS('연차 사용 기록'!$H$4:$H$1503,'연차 사용 기록'!$C$4:$C$1503,$A150,'연차 사용 기록'!$A$4:$A$1503,"&gt;="&amp;DATE(YEAR($B$2),MONTH($B$2)+3,1),'연차 사용 기록'!$A$4:$A$1503,"&lt;"&amp;DATE(YEAR($B$2),MONTH($B$2)+4,1)))</f>
        <v/>
      </c>
      <c r="S150" s="15">
        <f>IF(OR($A150="",$B$2=""),"",SUMIFS('연차 사용 기록'!$H$4:$H$1503,'연차 사용 기록'!$C$4:$C$1503,$A150,'연차 사용 기록'!$A$4:$A$1503,"&gt;="&amp;DATE(YEAR($B$2),MONTH($B$2)+4,1),'연차 사용 기록'!$A$4:$A$1503,"&lt;"&amp;DATE(YEAR($B$2),MONTH($B$2)+5,1)))</f>
        <v/>
      </c>
      <c r="T150" s="15">
        <f>IF(OR($A150="",$B$2=""),"",SUMIFS('연차 사용 기록'!$H$4:$H$1503,'연차 사용 기록'!$C$4:$C$1503,$A150,'연차 사용 기록'!$A$4:$A$1503,"&gt;="&amp;DATE(YEAR($B$2),MONTH($B$2)+5,1),'연차 사용 기록'!$A$4:$A$1503,"&lt;"&amp;DATE(YEAR($B$2),MONTH($B$2)+6,1)))</f>
        <v/>
      </c>
      <c r="U150" s="15">
        <f>IF(OR($A150="",$B$2=""),"",SUMIFS('연차 사용 기록'!$H$4:$H$1503,'연차 사용 기록'!$C$4:$C$1503,$A150,'연차 사용 기록'!$A$4:$A$1503,"&gt;="&amp;DATE(YEAR($B$2),MONTH($B$2)+6,1),'연차 사용 기록'!$A$4:$A$1503,"&lt;"&amp;DATE(YEAR($B$2),MONTH($B$2)+7,1)))</f>
        <v/>
      </c>
      <c r="V150" s="15">
        <f>IF(OR($A150="",$B$2=""),"",SUMIFS('연차 사용 기록'!$H$4:$H$1503,'연차 사용 기록'!$C$4:$C$1503,$A150,'연차 사용 기록'!$A$4:$A$1503,"&gt;="&amp;DATE(YEAR($B$2),MONTH($B$2)+7,1),'연차 사용 기록'!$A$4:$A$1503,"&lt;"&amp;DATE(YEAR($B$2),MONTH($B$2)+8,1)))</f>
        <v/>
      </c>
      <c r="W150" s="15">
        <f>IF(OR($A150="",$B$2=""),"",SUMIFS('연차 사용 기록'!$H$4:$H$1503,'연차 사용 기록'!$C$4:$C$1503,$A150,'연차 사용 기록'!$A$4:$A$1503,"&gt;="&amp;DATE(YEAR($B$2),MONTH($B$2)+8,1),'연차 사용 기록'!$A$4:$A$1503,"&lt;"&amp;DATE(YEAR($B$2),MONTH($B$2)+9,1)))</f>
        <v/>
      </c>
      <c r="X150" s="15">
        <f>IF(OR($A150="",$B$2=""),"",SUMIFS('연차 사용 기록'!$H$4:$H$1503,'연차 사용 기록'!$C$4:$C$1503,$A150,'연차 사용 기록'!$A$4:$A$1503,"&gt;="&amp;DATE(YEAR($B$2),MONTH($B$2)+9,1),'연차 사용 기록'!$A$4:$A$1503,"&lt;"&amp;DATE(YEAR($B$2),MONTH($B$2)+10,1)))</f>
        <v/>
      </c>
      <c r="Y150" s="15">
        <f>IF(OR($A150="",$B$2=""),"",SUMIFS('연차 사용 기록'!$H$4:$H$1503,'연차 사용 기록'!$C$4:$C$1503,$A150,'연차 사용 기록'!$A$4:$A$1503,"&gt;="&amp;DATE(YEAR($B$2),MONTH($B$2)+10,1),'연차 사용 기록'!$A$4:$A$1503,"&lt;"&amp;DATE(YEAR($B$2),MONTH($B$2)+11,1)))</f>
        <v/>
      </c>
      <c r="Z150" s="15">
        <f>IF(OR($A150="",$B$2=""),"",SUMIFS('연차 사용 기록'!$H$4:$H$1503,'연차 사용 기록'!$C$4:$C$1503,$A150,'연차 사용 기록'!$A$4:$A$1503,"&gt;="&amp;DATE(YEAR($B$2),MONTH($B$2)+11,1),'연차 사용 기록'!$A$4:$A$1503,"&lt;"&amp;DATE(YEAR($B$2),MONTH($B$2)+12,1)))</f>
        <v/>
      </c>
    </row>
    <row r="151">
      <c r="A151" s="12" t="n"/>
      <c r="B151" s="12" t="n"/>
      <c r="C151" s="12" t="n"/>
      <c r="D151" s="7" t="n"/>
      <c r="E151" s="12" t="n"/>
      <c r="F151" s="12" t="n"/>
      <c r="G151" s="12">
        <f>IF(A151="","",SUMIFS('연차 사용 기록'!$H$4:$H$1503,'연차 사용 기록'!$C$4:$C$1503,A151,'연차 사용 기록'!$A$4:$A$1503,"&gt;="&amp;IF($B$2="",0,$B$2),'연차 사용 기록'!$A$4:$A$1503,"&lt;="&amp;IF($D$2="",2958465,$D$2)))</f>
        <v/>
      </c>
      <c r="H151" s="12">
        <f>IF(A151="","",(N(E151)+N(F151))-N(G151))</f>
        <v/>
      </c>
      <c r="I151" s="13">
        <f>IF(OR(A151="",(N(E151)+N(F151))=0),"",G151/(N(E151)+N(F151)))</f>
        <v/>
      </c>
      <c r="J151" s="7" t="n"/>
      <c r="K151" s="7" t="n"/>
      <c r="L151" s="12">
        <f>IF(OR(A151="",$D$2=""),"",IF(TODAY()&gt;$D$2,H151,""))</f>
        <v/>
      </c>
      <c r="M151" s="12" t="n"/>
      <c r="N151" s="14" t="n"/>
      <c r="O151" s="15">
        <f>IF(OR($A151="",$B$2=""),"",SUMIFS('연차 사용 기록'!$H$4:$H$1503,'연차 사용 기록'!$C$4:$C$1503,$A151,'연차 사용 기록'!$A$4:$A$1503,"&gt;="&amp;DATE(YEAR($B$2),MONTH($B$2)+0,1),'연차 사용 기록'!$A$4:$A$1503,"&lt;"&amp;DATE(YEAR($B$2),MONTH($B$2)+1,1)))</f>
        <v/>
      </c>
      <c r="P151" s="15">
        <f>IF(OR($A151="",$B$2=""),"",SUMIFS('연차 사용 기록'!$H$4:$H$1503,'연차 사용 기록'!$C$4:$C$1503,$A151,'연차 사용 기록'!$A$4:$A$1503,"&gt;="&amp;DATE(YEAR($B$2),MONTH($B$2)+1,1),'연차 사용 기록'!$A$4:$A$1503,"&lt;"&amp;DATE(YEAR($B$2),MONTH($B$2)+2,1)))</f>
        <v/>
      </c>
      <c r="Q151" s="15">
        <f>IF(OR($A151="",$B$2=""),"",SUMIFS('연차 사용 기록'!$H$4:$H$1503,'연차 사용 기록'!$C$4:$C$1503,$A151,'연차 사용 기록'!$A$4:$A$1503,"&gt;="&amp;DATE(YEAR($B$2),MONTH($B$2)+2,1),'연차 사용 기록'!$A$4:$A$1503,"&lt;"&amp;DATE(YEAR($B$2),MONTH($B$2)+3,1)))</f>
        <v/>
      </c>
      <c r="R151" s="15">
        <f>IF(OR($A151="",$B$2=""),"",SUMIFS('연차 사용 기록'!$H$4:$H$1503,'연차 사용 기록'!$C$4:$C$1503,$A151,'연차 사용 기록'!$A$4:$A$1503,"&gt;="&amp;DATE(YEAR($B$2),MONTH($B$2)+3,1),'연차 사용 기록'!$A$4:$A$1503,"&lt;"&amp;DATE(YEAR($B$2),MONTH($B$2)+4,1)))</f>
        <v/>
      </c>
      <c r="S151" s="15">
        <f>IF(OR($A151="",$B$2=""),"",SUMIFS('연차 사용 기록'!$H$4:$H$1503,'연차 사용 기록'!$C$4:$C$1503,$A151,'연차 사용 기록'!$A$4:$A$1503,"&gt;="&amp;DATE(YEAR($B$2),MONTH($B$2)+4,1),'연차 사용 기록'!$A$4:$A$1503,"&lt;"&amp;DATE(YEAR($B$2),MONTH($B$2)+5,1)))</f>
        <v/>
      </c>
      <c r="T151" s="15">
        <f>IF(OR($A151="",$B$2=""),"",SUMIFS('연차 사용 기록'!$H$4:$H$1503,'연차 사용 기록'!$C$4:$C$1503,$A151,'연차 사용 기록'!$A$4:$A$1503,"&gt;="&amp;DATE(YEAR($B$2),MONTH($B$2)+5,1),'연차 사용 기록'!$A$4:$A$1503,"&lt;"&amp;DATE(YEAR($B$2),MONTH($B$2)+6,1)))</f>
        <v/>
      </c>
      <c r="U151" s="15">
        <f>IF(OR($A151="",$B$2=""),"",SUMIFS('연차 사용 기록'!$H$4:$H$1503,'연차 사용 기록'!$C$4:$C$1503,$A151,'연차 사용 기록'!$A$4:$A$1503,"&gt;="&amp;DATE(YEAR($B$2),MONTH($B$2)+6,1),'연차 사용 기록'!$A$4:$A$1503,"&lt;"&amp;DATE(YEAR($B$2),MONTH($B$2)+7,1)))</f>
        <v/>
      </c>
      <c r="V151" s="15">
        <f>IF(OR($A151="",$B$2=""),"",SUMIFS('연차 사용 기록'!$H$4:$H$1503,'연차 사용 기록'!$C$4:$C$1503,$A151,'연차 사용 기록'!$A$4:$A$1503,"&gt;="&amp;DATE(YEAR($B$2),MONTH($B$2)+7,1),'연차 사용 기록'!$A$4:$A$1503,"&lt;"&amp;DATE(YEAR($B$2),MONTH($B$2)+8,1)))</f>
        <v/>
      </c>
      <c r="W151" s="15">
        <f>IF(OR($A151="",$B$2=""),"",SUMIFS('연차 사용 기록'!$H$4:$H$1503,'연차 사용 기록'!$C$4:$C$1503,$A151,'연차 사용 기록'!$A$4:$A$1503,"&gt;="&amp;DATE(YEAR($B$2),MONTH($B$2)+8,1),'연차 사용 기록'!$A$4:$A$1503,"&lt;"&amp;DATE(YEAR($B$2),MONTH($B$2)+9,1)))</f>
        <v/>
      </c>
      <c r="X151" s="15">
        <f>IF(OR($A151="",$B$2=""),"",SUMIFS('연차 사용 기록'!$H$4:$H$1503,'연차 사용 기록'!$C$4:$C$1503,$A151,'연차 사용 기록'!$A$4:$A$1503,"&gt;="&amp;DATE(YEAR($B$2),MONTH($B$2)+9,1),'연차 사용 기록'!$A$4:$A$1503,"&lt;"&amp;DATE(YEAR($B$2),MONTH($B$2)+10,1)))</f>
        <v/>
      </c>
      <c r="Y151" s="15">
        <f>IF(OR($A151="",$B$2=""),"",SUMIFS('연차 사용 기록'!$H$4:$H$1503,'연차 사용 기록'!$C$4:$C$1503,$A151,'연차 사용 기록'!$A$4:$A$1503,"&gt;="&amp;DATE(YEAR($B$2),MONTH($B$2)+10,1),'연차 사용 기록'!$A$4:$A$1503,"&lt;"&amp;DATE(YEAR($B$2),MONTH($B$2)+11,1)))</f>
        <v/>
      </c>
      <c r="Z151" s="15">
        <f>IF(OR($A151="",$B$2=""),"",SUMIFS('연차 사용 기록'!$H$4:$H$1503,'연차 사용 기록'!$C$4:$C$1503,$A151,'연차 사용 기록'!$A$4:$A$1503,"&gt;="&amp;DATE(YEAR($B$2),MONTH($B$2)+11,1),'연차 사용 기록'!$A$4:$A$1503,"&lt;"&amp;DATE(YEAR($B$2),MONTH($B$2)+12,1)))</f>
        <v/>
      </c>
    </row>
    <row r="152">
      <c r="A152" s="12" t="n"/>
      <c r="B152" s="12" t="n"/>
      <c r="C152" s="12" t="n"/>
      <c r="D152" s="7" t="n"/>
      <c r="E152" s="12" t="n"/>
      <c r="F152" s="12" t="n"/>
      <c r="G152" s="12">
        <f>IF(A152="","",SUMIFS('연차 사용 기록'!$H$4:$H$1503,'연차 사용 기록'!$C$4:$C$1503,A152,'연차 사용 기록'!$A$4:$A$1503,"&gt;="&amp;IF($B$2="",0,$B$2),'연차 사용 기록'!$A$4:$A$1503,"&lt;="&amp;IF($D$2="",2958465,$D$2)))</f>
        <v/>
      </c>
      <c r="H152" s="12">
        <f>IF(A152="","",(N(E152)+N(F152))-N(G152))</f>
        <v/>
      </c>
      <c r="I152" s="13">
        <f>IF(OR(A152="",(N(E152)+N(F152))=0),"",G152/(N(E152)+N(F152)))</f>
        <v/>
      </c>
      <c r="J152" s="7" t="n"/>
      <c r="K152" s="7" t="n"/>
      <c r="L152" s="12">
        <f>IF(OR(A152="",$D$2=""),"",IF(TODAY()&gt;$D$2,H152,""))</f>
        <v/>
      </c>
      <c r="M152" s="12" t="n"/>
      <c r="N152" s="14" t="n"/>
      <c r="O152" s="15">
        <f>IF(OR($A152="",$B$2=""),"",SUMIFS('연차 사용 기록'!$H$4:$H$1503,'연차 사용 기록'!$C$4:$C$1503,$A152,'연차 사용 기록'!$A$4:$A$1503,"&gt;="&amp;DATE(YEAR($B$2),MONTH($B$2)+0,1),'연차 사용 기록'!$A$4:$A$1503,"&lt;"&amp;DATE(YEAR($B$2),MONTH($B$2)+1,1)))</f>
        <v/>
      </c>
      <c r="P152" s="15">
        <f>IF(OR($A152="",$B$2=""),"",SUMIFS('연차 사용 기록'!$H$4:$H$1503,'연차 사용 기록'!$C$4:$C$1503,$A152,'연차 사용 기록'!$A$4:$A$1503,"&gt;="&amp;DATE(YEAR($B$2),MONTH($B$2)+1,1),'연차 사용 기록'!$A$4:$A$1503,"&lt;"&amp;DATE(YEAR($B$2),MONTH($B$2)+2,1)))</f>
        <v/>
      </c>
      <c r="Q152" s="15">
        <f>IF(OR($A152="",$B$2=""),"",SUMIFS('연차 사용 기록'!$H$4:$H$1503,'연차 사용 기록'!$C$4:$C$1503,$A152,'연차 사용 기록'!$A$4:$A$1503,"&gt;="&amp;DATE(YEAR($B$2),MONTH($B$2)+2,1),'연차 사용 기록'!$A$4:$A$1503,"&lt;"&amp;DATE(YEAR($B$2),MONTH($B$2)+3,1)))</f>
        <v/>
      </c>
      <c r="R152" s="15">
        <f>IF(OR($A152="",$B$2=""),"",SUMIFS('연차 사용 기록'!$H$4:$H$1503,'연차 사용 기록'!$C$4:$C$1503,$A152,'연차 사용 기록'!$A$4:$A$1503,"&gt;="&amp;DATE(YEAR($B$2),MONTH($B$2)+3,1),'연차 사용 기록'!$A$4:$A$1503,"&lt;"&amp;DATE(YEAR($B$2),MONTH($B$2)+4,1)))</f>
        <v/>
      </c>
      <c r="S152" s="15">
        <f>IF(OR($A152="",$B$2=""),"",SUMIFS('연차 사용 기록'!$H$4:$H$1503,'연차 사용 기록'!$C$4:$C$1503,$A152,'연차 사용 기록'!$A$4:$A$1503,"&gt;="&amp;DATE(YEAR($B$2),MONTH($B$2)+4,1),'연차 사용 기록'!$A$4:$A$1503,"&lt;"&amp;DATE(YEAR($B$2),MONTH($B$2)+5,1)))</f>
        <v/>
      </c>
      <c r="T152" s="15">
        <f>IF(OR($A152="",$B$2=""),"",SUMIFS('연차 사용 기록'!$H$4:$H$1503,'연차 사용 기록'!$C$4:$C$1503,$A152,'연차 사용 기록'!$A$4:$A$1503,"&gt;="&amp;DATE(YEAR($B$2),MONTH($B$2)+5,1),'연차 사용 기록'!$A$4:$A$1503,"&lt;"&amp;DATE(YEAR($B$2),MONTH($B$2)+6,1)))</f>
        <v/>
      </c>
      <c r="U152" s="15">
        <f>IF(OR($A152="",$B$2=""),"",SUMIFS('연차 사용 기록'!$H$4:$H$1503,'연차 사용 기록'!$C$4:$C$1503,$A152,'연차 사용 기록'!$A$4:$A$1503,"&gt;="&amp;DATE(YEAR($B$2),MONTH($B$2)+6,1),'연차 사용 기록'!$A$4:$A$1503,"&lt;"&amp;DATE(YEAR($B$2),MONTH($B$2)+7,1)))</f>
        <v/>
      </c>
      <c r="V152" s="15">
        <f>IF(OR($A152="",$B$2=""),"",SUMIFS('연차 사용 기록'!$H$4:$H$1503,'연차 사용 기록'!$C$4:$C$1503,$A152,'연차 사용 기록'!$A$4:$A$1503,"&gt;="&amp;DATE(YEAR($B$2),MONTH($B$2)+7,1),'연차 사용 기록'!$A$4:$A$1503,"&lt;"&amp;DATE(YEAR($B$2),MONTH($B$2)+8,1)))</f>
        <v/>
      </c>
      <c r="W152" s="15">
        <f>IF(OR($A152="",$B$2=""),"",SUMIFS('연차 사용 기록'!$H$4:$H$1503,'연차 사용 기록'!$C$4:$C$1503,$A152,'연차 사용 기록'!$A$4:$A$1503,"&gt;="&amp;DATE(YEAR($B$2),MONTH($B$2)+8,1),'연차 사용 기록'!$A$4:$A$1503,"&lt;"&amp;DATE(YEAR($B$2),MONTH($B$2)+9,1)))</f>
        <v/>
      </c>
      <c r="X152" s="15">
        <f>IF(OR($A152="",$B$2=""),"",SUMIFS('연차 사용 기록'!$H$4:$H$1503,'연차 사용 기록'!$C$4:$C$1503,$A152,'연차 사용 기록'!$A$4:$A$1503,"&gt;="&amp;DATE(YEAR($B$2),MONTH($B$2)+9,1),'연차 사용 기록'!$A$4:$A$1503,"&lt;"&amp;DATE(YEAR($B$2),MONTH($B$2)+10,1)))</f>
        <v/>
      </c>
      <c r="Y152" s="15">
        <f>IF(OR($A152="",$B$2=""),"",SUMIFS('연차 사용 기록'!$H$4:$H$1503,'연차 사용 기록'!$C$4:$C$1503,$A152,'연차 사용 기록'!$A$4:$A$1503,"&gt;="&amp;DATE(YEAR($B$2),MONTH($B$2)+10,1),'연차 사용 기록'!$A$4:$A$1503,"&lt;"&amp;DATE(YEAR($B$2),MONTH($B$2)+11,1)))</f>
        <v/>
      </c>
      <c r="Z152" s="15">
        <f>IF(OR($A152="",$B$2=""),"",SUMIFS('연차 사용 기록'!$H$4:$H$1503,'연차 사용 기록'!$C$4:$C$1503,$A152,'연차 사용 기록'!$A$4:$A$1503,"&gt;="&amp;DATE(YEAR($B$2),MONTH($B$2)+11,1),'연차 사용 기록'!$A$4:$A$1503,"&lt;"&amp;DATE(YEAR($B$2),MONTH($B$2)+12,1)))</f>
        <v/>
      </c>
    </row>
    <row r="153">
      <c r="A153" s="12" t="n"/>
      <c r="B153" s="12" t="n"/>
      <c r="C153" s="12" t="n"/>
      <c r="D153" s="7" t="n"/>
      <c r="E153" s="12" t="n"/>
      <c r="F153" s="12" t="n"/>
      <c r="G153" s="12">
        <f>IF(A153="","",SUMIFS('연차 사용 기록'!$H$4:$H$1503,'연차 사용 기록'!$C$4:$C$1503,A153,'연차 사용 기록'!$A$4:$A$1503,"&gt;="&amp;IF($B$2="",0,$B$2),'연차 사용 기록'!$A$4:$A$1503,"&lt;="&amp;IF($D$2="",2958465,$D$2)))</f>
        <v/>
      </c>
      <c r="H153" s="12">
        <f>IF(A153="","",(N(E153)+N(F153))-N(G153))</f>
        <v/>
      </c>
      <c r="I153" s="13">
        <f>IF(OR(A153="",(N(E153)+N(F153))=0),"",G153/(N(E153)+N(F153)))</f>
        <v/>
      </c>
      <c r="J153" s="7" t="n"/>
      <c r="K153" s="7" t="n"/>
      <c r="L153" s="12">
        <f>IF(OR(A153="",$D$2=""),"",IF(TODAY()&gt;$D$2,H153,""))</f>
        <v/>
      </c>
      <c r="M153" s="12" t="n"/>
      <c r="N153" s="14" t="n"/>
      <c r="O153" s="15">
        <f>IF(OR($A153="",$B$2=""),"",SUMIFS('연차 사용 기록'!$H$4:$H$1503,'연차 사용 기록'!$C$4:$C$1503,$A153,'연차 사용 기록'!$A$4:$A$1503,"&gt;="&amp;DATE(YEAR($B$2),MONTH($B$2)+0,1),'연차 사용 기록'!$A$4:$A$1503,"&lt;"&amp;DATE(YEAR($B$2),MONTH($B$2)+1,1)))</f>
        <v/>
      </c>
      <c r="P153" s="15">
        <f>IF(OR($A153="",$B$2=""),"",SUMIFS('연차 사용 기록'!$H$4:$H$1503,'연차 사용 기록'!$C$4:$C$1503,$A153,'연차 사용 기록'!$A$4:$A$1503,"&gt;="&amp;DATE(YEAR($B$2),MONTH($B$2)+1,1),'연차 사용 기록'!$A$4:$A$1503,"&lt;"&amp;DATE(YEAR($B$2),MONTH($B$2)+2,1)))</f>
        <v/>
      </c>
      <c r="Q153" s="15">
        <f>IF(OR($A153="",$B$2=""),"",SUMIFS('연차 사용 기록'!$H$4:$H$1503,'연차 사용 기록'!$C$4:$C$1503,$A153,'연차 사용 기록'!$A$4:$A$1503,"&gt;="&amp;DATE(YEAR($B$2),MONTH($B$2)+2,1),'연차 사용 기록'!$A$4:$A$1503,"&lt;"&amp;DATE(YEAR($B$2),MONTH($B$2)+3,1)))</f>
        <v/>
      </c>
      <c r="R153" s="15">
        <f>IF(OR($A153="",$B$2=""),"",SUMIFS('연차 사용 기록'!$H$4:$H$1503,'연차 사용 기록'!$C$4:$C$1503,$A153,'연차 사용 기록'!$A$4:$A$1503,"&gt;="&amp;DATE(YEAR($B$2),MONTH($B$2)+3,1),'연차 사용 기록'!$A$4:$A$1503,"&lt;"&amp;DATE(YEAR($B$2),MONTH($B$2)+4,1)))</f>
        <v/>
      </c>
      <c r="S153" s="15">
        <f>IF(OR($A153="",$B$2=""),"",SUMIFS('연차 사용 기록'!$H$4:$H$1503,'연차 사용 기록'!$C$4:$C$1503,$A153,'연차 사용 기록'!$A$4:$A$1503,"&gt;="&amp;DATE(YEAR($B$2),MONTH($B$2)+4,1),'연차 사용 기록'!$A$4:$A$1503,"&lt;"&amp;DATE(YEAR($B$2),MONTH($B$2)+5,1)))</f>
        <v/>
      </c>
      <c r="T153" s="15">
        <f>IF(OR($A153="",$B$2=""),"",SUMIFS('연차 사용 기록'!$H$4:$H$1503,'연차 사용 기록'!$C$4:$C$1503,$A153,'연차 사용 기록'!$A$4:$A$1503,"&gt;="&amp;DATE(YEAR($B$2),MONTH($B$2)+5,1),'연차 사용 기록'!$A$4:$A$1503,"&lt;"&amp;DATE(YEAR($B$2),MONTH($B$2)+6,1)))</f>
        <v/>
      </c>
      <c r="U153" s="15">
        <f>IF(OR($A153="",$B$2=""),"",SUMIFS('연차 사용 기록'!$H$4:$H$1503,'연차 사용 기록'!$C$4:$C$1503,$A153,'연차 사용 기록'!$A$4:$A$1503,"&gt;="&amp;DATE(YEAR($B$2),MONTH($B$2)+6,1),'연차 사용 기록'!$A$4:$A$1503,"&lt;"&amp;DATE(YEAR($B$2),MONTH($B$2)+7,1)))</f>
        <v/>
      </c>
      <c r="V153" s="15">
        <f>IF(OR($A153="",$B$2=""),"",SUMIFS('연차 사용 기록'!$H$4:$H$1503,'연차 사용 기록'!$C$4:$C$1503,$A153,'연차 사용 기록'!$A$4:$A$1503,"&gt;="&amp;DATE(YEAR($B$2),MONTH($B$2)+7,1),'연차 사용 기록'!$A$4:$A$1503,"&lt;"&amp;DATE(YEAR($B$2),MONTH($B$2)+8,1)))</f>
        <v/>
      </c>
      <c r="W153" s="15">
        <f>IF(OR($A153="",$B$2=""),"",SUMIFS('연차 사용 기록'!$H$4:$H$1503,'연차 사용 기록'!$C$4:$C$1503,$A153,'연차 사용 기록'!$A$4:$A$1503,"&gt;="&amp;DATE(YEAR($B$2),MONTH($B$2)+8,1),'연차 사용 기록'!$A$4:$A$1503,"&lt;"&amp;DATE(YEAR($B$2),MONTH($B$2)+9,1)))</f>
        <v/>
      </c>
      <c r="X153" s="15">
        <f>IF(OR($A153="",$B$2=""),"",SUMIFS('연차 사용 기록'!$H$4:$H$1503,'연차 사용 기록'!$C$4:$C$1503,$A153,'연차 사용 기록'!$A$4:$A$1503,"&gt;="&amp;DATE(YEAR($B$2),MONTH($B$2)+9,1),'연차 사용 기록'!$A$4:$A$1503,"&lt;"&amp;DATE(YEAR($B$2),MONTH($B$2)+10,1)))</f>
        <v/>
      </c>
      <c r="Y153" s="15">
        <f>IF(OR($A153="",$B$2=""),"",SUMIFS('연차 사용 기록'!$H$4:$H$1503,'연차 사용 기록'!$C$4:$C$1503,$A153,'연차 사용 기록'!$A$4:$A$1503,"&gt;="&amp;DATE(YEAR($B$2),MONTH($B$2)+10,1),'연차 사용 기록'!$A$4:$A$1503,"&lt;"&amp;DATE(YEAR($B$2),MONTH($B$2)+11,1)))</f>
        <v/>
      </c>
      <c r="Z153" s="15">
        <f>IF(OR($A153="",$B$2=""),"",SUMIFS('연차 사용 기록'!$H$4:$H$1503,'연차 사용 기록'!$C$4:$C$1503,$A153,'연차 사용 기록'!$A$4:$A$1503,"&gt;="&amp;DATE(YEAR($B$2),MONTH($B$2)+11,1),'연차 사용 기록'!$A$4:$A$1503,"&lt;"&amp;DATE(YEAR($B$2),MONTH($B$2)+12,1)))</f>
        <v/>
      </c>
    </row>
    <row r="154">
      <c r="A154" s="12" t="n"/>
      <c r="B154" s="12" t="n"/>
      <c r="C154" s="12" t="n"/>
      <c r="D154" s="7" t="n"/>
      <c r="E154" s="12" t="n"/>
      <c r="F154" s="12" t="n"/>
      <c r="G154" s="12">
        <f>IF(A154="","",SUMIFS('연차 사용 기록'!$H$4:$H$1503,'연차 사용 기록'!$C$4:$C$1503,A154,'연차 사용 기록'!$A$4:$A$1503,"&gt;="&amp;IF($B$2="",0,$B$2),'연차 사용 기록'!$A$4:$A$1503,"&lt;="&amp;IF($D$2="",2958465,$D$2)))</f>
        <v/>
      </c>
      <c r="H154" s="12">
        <f>IF(A154="","",(N(E154)+N(F154))-N(G154))</f>
        <v/>
      </c>
      <c r="I154" s="13">
        <f>IF(OR(A154="",(N(E154)+N(F154))=0),"",G154/(N(E154)+N(F154)))</f>
        <v/>
      </c>
      <c r="J154" s="7" t="n"/>
      <c r="K154" s="7" t="n"/>
      <c r="L154" s="12">
        <f>IF(OR(A154="",$D$2=""),"",IF(TODAY()&gt;$D$2,H154,""))</f>
        <v/>
      </c>
      <c r="M154" s="12" t="n"/>
      <c r="N154" s="14" t="n"/>
      <c r="O154" s="15">
        <f>IF(OR($A154="",$B$2=""),"",SUMIFS('연차 사용 기록'!$H$4:$H$1503,'연차 사용 기록'!$C$4:$C$1503,$A154,'연차 사용 기록'!$A$4:$A$1503,"&gt;="&amp;DATE(YEAR($B$2),MONTH($B$2)+0,1),'연차 사용 기록'!$A$4:$A$1503,"&lt;"&amp;DATE(YEAR($B$2),MONTH($B$2)+1,1)))</f>
        <v/>
      </c>
      <c r="P154" s="15">
        <f>IF(OR($A154="",$B$2=""),"",SUMIFS('연차 사용 기록'!$H$4:$H$1503,'연차 사용 기록'!$C$4:$C$1503,$A154,'연차 사용 기록'!$A$4:$A$1503,"&gt;="&amp;DATE(YEAR($B$2),MONTH($B$2)+1,1),'연차 사용 기록'!$A$4:$A$1503,"&lt;"&amp;DATE(YEAR($B$2),MONTH($B$2)+2,1)))</f>
        <v/>
      </c>
      <c r="Q154" s="15">
        <f>IF(OR($A154="",$B$2=""),"",SUMIFS('연차 사용 기록'!$H$4:$H$1503,'연차 사용 기록'!$C$4:$C$1503,$A154,'연차 사용 기록'!$A$4:$A$1503,"&gt;="&amp;DATE(YEAR($B$2),MONTH($B$2)+2,1),'연차 사용 기록'!$A$4:$A$1503,"&lt;"&amp;DATE(YEAR($B$2),MONTH($B$2)+3,1)))</f>
        <v/>
      </c>
      <c r="R154" s="15">
        <f>IF(OR($A154="",$B$2=""),"",SUMIFS('연차 사용 기록'!$H$4:$H$1503,'연차 사용 기록'!$C$4:$C$1503,$A154,'연차 사용 기록'!$A$4:$A$1503,"&gt;="&amp;DATE(YEAR($B$2),MONTH($B$2)+3,1),'연차 사용 기록'!$A$4:$A$1503,"&lt;"&amp;DATE(YEAR($B$2),MONTH($B$2)+4,1)))</f>
        <v/>
      </c>
      <c r="S154" s="15">
        <f>IF(OR($A154="",$B$2=""),"",SUMIFS('연차 사용 기록'!$H$4:$H$1503,'연차 사용 기록'!$C$4:$C$1503,$A154,'연차 사용 기록'!$A$4:$A$1503,"&gt;="&amp;DATE(YEAR($B$2),MONTH($B$2)+4,1),'연차 사용 기록'!$A$4:$A$1503,"&lt;"&amp;DATE(YEAR($B$2),MONTH($B$2)+5,1)))</f>
        <v/>
      </c>
      <c r="T154" s="15">
        <f>IF(OR($A154="",$B$2=""),"",SUMIFS('연차 사용 기록'!$H$4:$H$1503,'연차 사용 기록'!$C$4:$C$1503,$A154,'연차 사용 기록'!$A$4:$A$1503,"&gt;="&amp;DATE(YEAR($B$2),MONTH($B$2)+5,1),'연차 사용 기록'!$A$4:$A$1503,"&lt;"&amp;DATE(YEAR($B$2),MONTH($B$2)+6,1)))</f>
        <v/>
      </c>
      <c r="U154" s="15">
        <f>IF(OR($A154="",$B$2=""),"",SUMIFS('연차 사용 기록'!$H$4:$H$1503,'연차 사용 기록'!$C$4:$C$1503,$A154,'연차 사용 기록'!$A$4:$A$1503,"&gt;="&amp;DATE(YEAR($B$2),MONTH($B$2)+6,1),'연차 사용 기록'!$A$4:$A$1503,"&lt;"&amp;DATE(YEAR($B$2),MONTH($B$2)+7,1)))</f>
        <v/>
      </c>
      <c r="V154" s="15">
        <f>IF(OR($A154="",$B$2=""),"",SUMIFS('연차 사용 기록'!$H$4:$H$1503,'연차 사용 기록'!$C$4:$C$1503,$A154,'연차 사용 기록'!$A$4:$A$1503,"&gt;="&amp;DATE(YEAR($B$2),MONTH($B$2)+7,1),'연차 사용 기록'!$A$4:$A$1503,"&lt;"&amp;DATE(YEAR($B$2),MONTH($B$2)+8,1)))</f>
        <v/>
      </c>
      <c r="W154" s="15">
        <f>IF(OR($A154="",$B$2=""),"",SUMIFS('연차 사용 기록'!$H$4:$H$1503,'연차 사용 기록'!$C$4:$C$1503,$A154,'연차 사용 기록'!$A$4:$A$1503,"&gt;="&amp;DATE(YEAR($B$2),MONTH($B$2)+8,1),'연차 사용 기록'!$A$4:$A$1503,"&lt;"&amp;DATE(YEAR($B$2),MONTH($B$2)+9,1)))</f>
        <v/>
      </c>
      <c r="X154" s="15">
        <f>IF(OR($A154="",$B$2=""),"",SUMIFS('연차 사용 기록'!$H$4:$H$1503,'연차 사용 기록'!$C$4:$C$1503,$A154,'연차 사용 기록'!$A$4:$A$1503,"&gt;="&amp;DATE(YEAR($B$2),MONTH($B$2)+9,1),'연차 사용 기록'!$A$4:$A$1503,"&lt;"&amp;DATE(YEAR($B$2),MONTH($B$2)+10,1)))</f>
        <v/>
      </c>
      <c r="Y154" s="15">
        <f>IF(OR($A154="",$B$2=""),"",SUMIFS('연차 사용 기록'!$H$4:$H$1503,'연차 사용 기록'!$C$4:$C$1503,$A154,'연차 사용 기록'!$A$4:$A$1503,"&gt;="&amp;DATE(YEAR($B$2),MONTH($B$2)+10,1),'연차 사용 기록'!$A$4:$A$1503,"&lt;"&amp;DATE(YEAR($B$2),MONTH($B$2)+11,1)))</f>
        <v/>
      </c>
      <c r="Z154" s="15">
        <f>IF(OR($A154="",$B$2=""),"",SUMIFS('연차 사용 기록'!$H$4:$H$1503,'연차 사용 기록'!$C$4:$C$1503,$A154,'연차 사용 기록'!$A$4:$A$1503,"&gt;="&amp;DATE(YEAR($B$2),MONTH($B$2)+11,1),'연차 사용 기록'!$A$4:$A$1503,"&lt;"&amp;DATE(YEAR($B$2),MONTH($B$2)+12,1)))</f>
        <v/>
      </c>
    </row>
    <row r="155">
      <c r="A155" s="12" t="n"/>
      <c r="B155" s="12" t="n"/>
      <c r="C155" s="12" t="n"/>
      <c r="D155" s="7" t="n"/>
      <c r="E155" s="12" t="n"/>
      <c r="F155" s="12" t="n"/>
      <c r="G155" s="12">
        <f>IF(A155="","",SUMIFS('연차 사용 기록'!$H$4:$H$1503,'연차 사용 기록'!$C$4:$C$1503,A155,'연차 사용 기록'!$A$4:$A$1503,"&gt;="&amp;IF($B$2="",0,$B$2),'연차 사용 기록'!$A$4:$A$1503,"&lt;="&amp;IF($D$2="",2958465,$D$2)))</f>
        <v/>
      </c>
      <c r="H155" s="12">
        <f>IF(A155="","",(N(E155)+N(F155))-N(G155))</f>
        <v/>
      </c>
      <c r="I155" s="13">
        <f>IF(OR(A155="",(N(E155)+N(F155))=0),"",G155/(N(E155)+N(F155)))</f>
        <v/>
      </c>
      <c r="J155" s="7" t="n"/>
      <c r="K155" s="7" t="n"/>
      <c r="L155" s="12">
        <f>IF(OR(A155="",$D$2=""),"",IF(TODAY()&gt;$D$2,H155,""))</f>
        <v/>
      </c>
      <c r="M155" s="12" t="n"/>
      <c r="N155" s="14" t="n"/>
      <c r="O155" s="15">
        <f>IF(OR($A155="",$B$2=""),"",SUMIFS('연차 사용 기록'!$H$4:$H$1503,'연차 사용 기록'!$C$4:$C$1503,$A155,'연차 사용 기록'!$A$4:$A$1503,"&gt;="&amp;DATE(YEAR($B$2),MONTH($B$2)+0,1),'연차 사용 기록'!$A$4:$A$1503,"&lt;"&amp;DATE(YEAR($B$2),MONTH($B$2)+1,1)))</f>
        <v/>
      </c>
      <c r="P155" s="15">
        <f>IF(OR($A155="",$B$2=""),"",SUMIFS('연차 사용 기록'!$H$4:$H$1503,'연차 사용 기록'!$C$4:$C$1503,$A155,'연차 사용 기록'!$A$4:$A$1503,"&gt;="&amp;DATE(YEAR($B$2),MONTH($B$2)+1,1),'연차 사용 기록'!$A$4:$A$1503,"&lt;"&amp;DATE(YEAR($B$2),MONTH($B$2)+2,1)))</f>
        <v/>
      </c>
      <c r="Q155" s="15">
        <f>IF(OR($A155="",$B$2=""),"",SUMIFS('연차 사용 기록'!$H$4:$H$1503,'연차 사용 기록'!$C$4:$C$1503,$A155,'연차 사용 기록'!$A$4:$A$1503,"&gt;="&amp;DATE(YEAR($B$2),MONTH($B$2)+2,1),'연차 사용 기록'!$A$4:$A$1503,"&lt;"&amp;DATE(YEAR($B$2),MONTH($B$2)+3,1)))</f>
        <v/>
      </c>
      <c r="R155" s="15">
        <f>IF(OR($A155="",$B$2=""),"",SUMIFS('연차 사용 기록'!$H$4:$H$1503,'연차 사용 기록'!$C$4:$C$1503,$A155,'연차 사용 기록'!$A$4:$A$1503,"&gt;="&amp;DATE(YEAR($B$2),MONTH($B$2)+3,1),'연차 사용 기록'!$A$4:$A$1503,"&lt;"&amp;DATE(YEAR($B$2),MONTH($B$2)+4,1)))</f>
        <v/>
      </c>
      <c r="S155" s="15">
        <f>IF(OR($A155="",$B$2=""),"",SUMIFS('연차 사용 기록'!$H$4:$H$1503,'연차 사용 기록'!$C$4:$C$1503,$A155,'연차 사용 기록'!$A$4:$A$1503,"&gt;="&amp;DATE(YEAR($B$2),MONTH($B$2)+4,1),'연차 사용 기록'!$A$4:$A$1503,"&lt;"&amp;DATE(YEAR($B$2),MONTH($B$2)+5,1)))</f>
        <v/>
      </c>
      <c r="T155" s="15">
        <f>IF(OR($A155="",$B$2=""),"",SUMIFS('연차 사용 기록'!$H$4:$H$1503,'연차 사용 기록'!$C$4:$C$1503,$A155,'연차 사용 기록'!$A$4:$A$1503,"&gt;="&amp;DATE(YEAR($B$2),MONTH($B$2)+5,1),'연차 사용 기록'!$A$4:$A$1503,"&lt;"&amp;DATE(YEAR($B$2),MONTH($B$2)+6,1)))</f>
        <v/>
      </c>
      <c r="U155" s="15">
        <f>IF(OR($A155="",$B$2=""),"",SUMIFS('연차 사용 기록'!$H$4:$H$1503,'연차 사용 기록'!$C$4:$C$1503,$A155,'연차 사용 기록'!$A$4:$A$1503,"&gt;="&amp;DATE(YEAR($B$2),MONTH($B$2)+6,1),'연차 사용 기록'!$A$4:$A$1503,"&lt;"&amp;DATE(YEAR($B$2),MONTH($B$2)+7,1)))</f>
        <v/>
      </c>
      <c r="V155" s="15">
        <f>IF(OR($A155="",$B$2=""),"",SUMIFS('연차 사용 기록'!$H$4:$H$1503,'연차 사용 기록'!$C$4:$C$1503,$A155,'연차 사용 기록'!$A$4:$A$1503,"&gt;="&amp;DATE(YEAR($B$2),MONTH($B$2)+7,1),'연차 사용 기록'!$A$4:$A$1503,"&lt;"&amp;DATE(YEAR($B$2),MONTH($B$2)+8,1)))</f>
        <v/>
      </c>
      <c r="W155" s="15">
        <f>IF(OR($A155="",$B$2=""),"",SUMIFS('연차 사용 기록'!$H$4:$H$1503,'연차 사용 기록'!$C$4:$C$1503,$A155,'연차 사용 기록'!$A$4:$A$1503,"&gt;="&amp;DATE(YEAR($B$2),MONTH($B$2)+8,1),'연차 사용 기록'!$A$4:$A$1503,"&lt;"&amp;DATE(YEAR($B$2),MONTH($B$2)+9,1)))</f>
        <v/>
      </c>
      <c r="X155" s="15">
        <f>IF(OR($A155="",$B$2=""),"",SUMIFS('연차 사용 기록'!$H$4:$H$1503,'연차 사용 기록'!$C$4:$C$1503,$A155,'연차 사용 기록'!$A$4:$A$1503,"&gt;="&amp;DATE(YEAR($B$2),MONTH($B$2)+9,1),'연차 사용 기록'!$A$4:$A$1503,"&lt;"&amp;DATE(YEAR($B$2),MONTH($B$2)+10,1)))</f>
        <v/>
      </c>
      <c r="Y155" s="15">
        <f>IF(OR($A155="",$B$2=""),"",SUMIFS('연차 사용 기록'!$H$4:$H$1503,'연차 사용 기록'!$C$4:$C$1503,$A155,'연차 사용 기록'!$A$4:$A$1503,"&gt;="&amp;DATE(YEAR($B$2),MONTH($B$2)+10,1),'연차 사용 기록'!$A$4:$A$1503,"&lt;"&amp;DATE(YEAR($B$2),MONTH($B$2)+11,1)))</f>
        <v/>
      </c>
      <c r="Z155" s="15">
        <f>IF(OR($A155="",$B$2=""),"",SUMIFS('연차 사용 기록'!$H$4:$H$1503,'연차 사용 기록'!$C$4:$C$1503,$A155,'연차 사용 기록'!$A$4:$A$1503,"&gt;="&amp;DATE(YEAR($B$2),MONTH($B$2)+11,1),'연차 사용 기록'!$A$4:$A$1503,"&lt;"&amp;DATE(YEAR($B$2),MONTH($B$2)+12,1)))</f>
        <v/>
      </c>
    </row>
    <row r="156">
      <c r="A156" s="12" t="n"/>
      <c r="B156" s="12" t="n"/>
      <c r="C156" s="12" t="n"/>
      <c r="D156" s="7" t="n"/>
      <c r="E156" s="12" t="n"/>
      <c r="F156" s="12" t="n"/>
      <c r="G156" s="12">
        <f>IF(A156="","",SUMIFS('연차 사용 기록'!$H$4:$H$1503,'연차 사용 기록'!$C$4:$C$1503,A156,'연차 사용 기록'!$A$4:$A$1503,"&gt;="&amp;IF($B$2="",0,$B$2),'연차 사용 기록'!$A$4:$A$1503,"&lt;="&amp;IF($D$2="",2958465,$D$2)))</f>
        <v/>
      </c>
      <c r="H156" s="12">
        <f>IF(A156="","",(N(E156)+N(F156))-N(G156))</f>
        <v/>
      </c>
      <c r="I156" s="13">
        <f>IF(OR(A156="",(N(E156)+N(F156))=0),"",G156/(N(E156)+N(F156)))</f>
        <v/>
      </c>
      <c r="J156" s="7" t="n"/>
      <c r="K156" s="7" t="n"/>
      <c r="L156" s="12">
        <f>IF(OR(A156="",$D$2=""),"",IF(TODAY()&gt;$D$2,H156,""))</f>
        <v/>
      </c>
      <c r="M156" s="12" t="n"/>
      <c r="N156" s="14" t="n"/>
      <c r="O156" s="15">
        <f>IF(OR($A156="",$B$2=""),"",SUMIFS('연차 사용 기록'!$H$4:$H$1503,'연차 사용 기록'!$C$4:$C$1503,$A156,'연차 사용 기록'!$A$4:$A$1503,"&gt;="&amp;DATE(YEAR($B$2),MONTH($B$2)+0,1),'연차 사용 기록'!$A$4:$A$1503,"&lt;"&amp;DATE(YEAR($B$2),MONTH($B$2)+1,1)))</f>
        <v/>
      </c>
      <c r="P156" s="15">
        <f>IF(OR($A156="",$B$2=""),"",SUMIFS('연차 사용 기록'!$H$4:$H$1503,'연차 사용 기록'!$C$4:$C$1503,$A156,'연차 사용 기록'!$A$4:$A$1503,"&gt;="&amp;DATE(YEAR($B$2),MONTH($B$2)+1,1),'연차 사용 기록'!$A$4:$A$1503,"&lt;"&amp;DATE(YEAR($B$2),MONTH($B$2)+2,1)))</f>
        <v/>
      </c>
      <c r="Q156" s="15">
        <f>IF(OR($A156="",$B$2=""),"",SUMIFS('연차 사용 기록'!$H$4:$H$1503,'연차 사용 기록'!$C$4:$C$1503,$A156,'연차 사용 기록'!$A$4:$A$1503,"&gt;="&amp;DATE(YEAR($B$2),MONTH($B$2)+2,1),'연차 사용 기록'!$A$4:$A$1503,"&lt;"&amp;DATE(YEAR($B$2),MONTH($B$2)+3,1)))</f>
        <v/>
      </c>
      <c r="R156" s="15">
        <f>IF(OR($A156="",$B$2=""),"",SUMIFS('연차 사용 기록'!$H$4:$H$1503,'연차 사용 기록'!$C$4:$C$1503,$A156,'연차 사용 기록'!$A$4:$A$1503,"&gt;="&amp;DATE(YEAR($B$2),MONTH($B$2)+3,1),'연차 사용 기록'!$A$4:$A$1503,"&lt;"&amp;DATE(YEAR($B$2),MONTH($B$2)+4,1)))</f>
        <v/>
      </c>
      <c r="S156" s="15">
        <f>IF(OR($A156="",$B$2=""),"",SUMIFS('연차 사용 기록'!$H$4:$H$1503,'연차 사용 기록'!$C$4:$C$1503,$A156,'연차 사용 기록'!$A$4:$A$1503,"&gt;="&amp;DATE(YEAR($B$2),MONTH($B$2)+4,1),'연차 사용 기록'!$A$4:$A$1503,"&lt;"&amp;DATE(YEAR($B$2),MONTH($B$2)+5,1)))</f>
        <v/>
      </c>
      <c r="T156" s="15">
        <f>IF(OR($A156="",$B$2=""),"",SUMIFS('연차 사용 기록'!$H$4:$H$1503,'연차 사용 기록'!$C$4:$C$1503,$A156,'연차 사용 기록'!$A$4:$A$1503,"&gt;="&amp;DATE(YEAR($B$2),MONTH($B$2)+5,1),'연차 사용 기록'!$A$4:$A$1503,"&lt;"&amp;DATE(YEAR($B$2),MONTH($B$2)+6,1)))</f>
        <v/>
      </c>
      <c r="U156" s="15">
        <f>IF(OR($A156="",$B$2=""),"",SUMIFS('연차 사용 기록'!$H$4:$H$1503,'연차 사용 기록'!$C$4:$C$1503,$A156,'연차 사용 기록'!$A$4:$A$1503,"&gt;="&amp;DATE(YEAR($B$2),MONTH($B$2)+6,1),'연차 사용 기록'!$A$4:$A$1503,"&lt;"&amp;DATE(YEAR($B$2),MONTH($B$2)+7,1)))</f>
        <v/>
      </c>
      <c r="V156" s="15">
        <f>IF(OR($A156="",$B$2=""),"",SUMIFS('연차 사용 기록'!$H$4:$H$1503,'연차 사용 기록'!$C$4:$C$1503,$A156,'연차 사용 기록'!$A$4:$A$1503,"&gt;="&amp;DATE(YEAR($B$2),MONTH($B$2)+7,1),'연차 사용 기록'!$A$4:$A$1503,"&lt;"&amp;DATE(YEAR($B$2),MONTH($B$2)+8,1)))</f>
        <v/>
      </c>
      <c r="W156" s="15">
        <f>IF(OR($A156="",$B$2=""),"",SUMIFS('연차 사용 기록'!$H$4:$H$1503,'연차 사용 기록'!$C$4:$C$1503,$A156,'연차 사용 기록'!$A$4:$A$1503,"&gt;="&amp;DATE(YEAR($B$2),MONTH($B$2)+8,1),'연차 사용 기록'!$A$4:$A$1503,"&lt;"&amp;DATE(YEAR($B$2),MONTH($B$2)+9,1)))</f>
        <v/>
      </c>
      <c r="X156" s="15">
        <f>IF(OR($A156="",$B$2=""),"",SUMIFS('연차 사용 기록'!$H$4:$H$1503,'연차 사용 기록'!$C$4:$C$1503,$A156,'연차 사용 기록'!$A$4:$A$1503,"&gt;="&amp;DATE(YEAR($B$2),MONTH($B$2)+9,1),'연차 사용 기록'!$A$4:$A$1503,"&lt;"&amp;DATE(YEAR($B$2),MONTH($B$2)+10,1)))</f>
        <v/>
      </c>
      <c r="Y156" s="15">
        <f>IF(OR($A156="",$B$2=""),"",SUMIFS('연차 사용 기록'!$H$4:$H$1503,'연차 사용 기록'!$C$4:$C$1503,$A156,'연차 사용 기록'!$A$4:$A$1503,"&gt;="&amp;DATE(YEAR($B$2),MONTH($B$2)+10,1),'연차 사용 기록'!$A$4:$A$1503,"&lt;"&amp;DATE(YEAR($B$2),MONTH($B$2)+11,1)))</f>
        <v/>
      </c>
      <c r="Z156" s="15">
        <f>IF(OR($A156="",$B$2=""),"",SUMIFS('연차 사용 기록'!$H$4:$H$1503,'연차 사용 기록'!$C$4:$C$1503,$A156,'연차 사용 기록'!$A$4:$A$1503,"&gt;="&amp;DATE(YEAR($B$2),MONTH($B$2)+11,1),'연차 사용 기록'!$A$4:$A$1503,"&lt;"&amp;DATE(YEAR($B$2),MONTH($B$2)+12,1)))</f>
        <v/>
      </c>
    </row>
    <row r="157">
      <c r="A157" s="12" t="n"/>
      <c r="B157" s="12" t="n"/>
      <c r="C157" s="12" t="n"/>
      <c r="D157" s="7" t="n"/>
      <c r="E157" s="12" t="n"/>
      <c r="F157" s="12" t="n"/>
      <c r="G157" s="12">
        <f>IF(A157="","",SUMIFS('연차 사용 기록'!$H$4:$H$1503,'연차 사용 기록'!$C$4:$C$1503,A157,'연차 사용 기록'!$A$4:$A$1503,"&gt;="&amp;IF($B$2="",0,$B$2),'연차 사용 기록'!$A$4:$A$1503,"&lt;="&amp;IF($D$2="",2958465,$D$2)))</f>
        <v/>
      </c>
      <c r="H157" s="12">
        <f>IF(A157="","",(N(E157)+N(F157))-N(G157))</f>
        <v/>
      </c>
      <c r="I157" s="13">
        <f>IF(OR(A157="",(N(E157)+N(F157))=0),"",G157/(N(E157)+N(F157)))</f>
        <v/>
      </c>
      <c r="J157" s="7" t="n"/>
      <c r="K157" s="7" t="n"/>
      <c r="L157" s="12">
        <f>IF(OR(A157="",$D$2=""),"",IF(TODAY()&gt;$D$2,H157,""))</f>
        <v/>
      </c>
      <c r="M157" s="12" t="n"/>
      <c r="N157" s="14" t="n"/>
      <c r="O157" s="15">
        <f>IF(OR($A157="",$B$2=""),"",SUMIFS('연차 사용 기록'!$H$4:$H$1503,'연차 사용 기록'!$C$4:$C$1503,$A157,'연차 사용 기록'!$A$4:$A$1503,"&gt;="&amp;DATE(YEAR($B$2),MONTH($B$2)+0,1),'연차 사용 기록'!$A$4:$A$1503,"&lt;"&amp;DATE(YEAR($B$2),MONTH($B$2)+1,1)))</f>
        <v/>
      </c>
      <c r="P157" s="15">
        <f>IF(OR($A157="",$B$2=""),"",SUMIFS('연차 사용 기록'!$H$4:$H$1503,'연차 사용 기록'!$C$4:$C$1503,$A157,'연차 사용 기록'!$A$4:$A$1503,"&gt;="&amp;DATE(YEAR($B$2),MONTH($B$2)+1,1),'연차 사용 기록'!$A$4:$A$1503,"&lt;"&amp;DATE(YEAR($B$2),MONTH($B$2)+2,1)))</f>
        <v/>
      </c>
      <c r="Q157" s="15">
        <f>IF(OR($A157="",$B$2=""),"",SUMIFS('연차 사용 기록'!$H$4:$H$1503,'연차 사용 기록'!$C$4:$C$1503,$A157,'연차 사용 기록'!$A$4:$A$1503,"&gt;="&amp;DATE(YEAR($B$2),MONTH($B$2)+2,1),'연차 사용 기록'!$A$4:$A$1503,"&lt;"&amp;DATE(YEAR($B$2),MONTH($B$2)+3,1)))</f>
        <v/>
      </c>
      <c r="R157" s="15">
        <f>IF(OR($A157="",$B$2=""),"",SUMIFS('연차 사용 기록'!$H$4:$H$1503,'연차 사용 기록'!$C$4:$C$1503,$A157,'연차 사용 기록'!$A$4:$A$1503,"&gt;="&amp;DATE(YEAR($B$2),MONTH($B$2)+3,1),'연차 사용 기록'!$A$4:$A$1503,"&lt;"&amp;DATE(YEAR($B$2),MONTH($B$2)+4,1)))</f>
        <v/>
      </c>
      <c r="S157" s="15">
        <f>IF(OR($A157="",$B$2=""),"",SUMIFS('연차 사용 기록'!$H$4:$H$1503,'연차 사용 기록'!$C$4:$C$1503,$A157,'연차 사용 기록'!$A$4:$A$1503,"&gt;="&amp;DATE(YEAR($B$2),MONTH($B$2)+4,1),'연차 사용 기록'!$A$4:$A$1503,"&lt;"&amp;DATE(YEAR($B$2),MONTH($B$2)+5,1)))</f>
        <v/>
      </c>
      <c r="T157" s="15">
        <f>IF(OR($A157="",$B$2=""),"",SUMIFS('연차 사용 기록'!$H$4:$H$1503,'연차 사용 기록'!$C$4:$C$1503,$A157,'연차 사용 기록'!$A$4:$A$1503,"&gt;="&amp;DATE(YEAR($B$2),MONTH($B$2)+5,1),'연차 사용 기록'!$A$4:$A$1503,"&lt;"&amp;DATE(YEAR($B$2),MONTH($B$2)+6,1)))</f>
        <v/>
      </c>
      <c r="U157" s="15">
        <f>IF(OR($A157="",$B$2=""),"",SUMIFS('연차 사용 기록'!$H$4:$H$1503,'연차 사용 기록'!$C$4:$C$1503,$A157,'연차 사용 기록'!$A$4:$A$1503,"&gt;="&amp;DATE(YEAR($B$2),MONTH($B$2)+6,1),'연차 사용 기록'!$A$4:$A$1503,"&lt;"&amp;DATE(YEAR($B$2),MONTH($B$2)+7,1)))</f>
        <v/>
      </c>
      <c r="V157" s="15">
        <f>IF(OR($A157="",$B$2=""),"",SUMIFS('연차 사용 기록'!$H$4:$H$1503,'연차 사용 기록'!$C$4:$C$1503,$A157,'연차 사용 기록'!$A$4:$A$1503,"&gt;="&amp;DATE(YEAR($B$2),MONTH($B$2)+7,1),'연차 사용 기록'!$A$4:$A$1503,"&lt;"&amp;DATE(YEAR($B$2),MONTH($B$2)+8,1)))</f>
        <v/>
      </c>
      <c r="W157" s="15">
        <f>IF(OR($A157="",$B$2=""),"",SUMIFS('연차 사용 기록'!$H$4:$H$1503,'연차 사용 기록'!$C$4:$C$1503,$A157,'연차 사용 기록'!$A$4:$A$1503,"&gt;="&amp;DATE(YEAR($B$2),MONTH($B$2)+8,1),'연차 사용 기록'!$A$4:$A$1503,"&lt;"&amp;DATE(YEAR($B$2),MONTH($B$2)+9,1)))</f>
        <v/>
      </c>
      <c r="X157" s="15">
        <f>IF(OR($A157="",$B$2=""),"",SUMIFS('연차 사용 기록'!$H$4:$H$1503,'연차 사용 기록'!$C$4:$C$1503,$A157,'연차 사용 기록'!$A$4:$A$1503,"&gt;="&amp;DATE(YEAR($B$2),MONTH($B$2)+9,1),'연차 사용 기록'!$A$4:$A$1503,"&lt;"&amp;DATE(YEAR($B$2),MONTH($B$2)+10,1)))</f>
        <v/>
      </c>
      <c r="Y157" s="15">
        <f>IF(OR($A157="",$B$2=""),"",SUMIFS('연차 사용 기록'!$H$4:$H$1503,'연차 사용 기록'!$C$4:$C$1503,$A157,'연차 사용 기록'!$A$4:$A$1503,"&gt;="&amp;DATE(YEAR($B$2),MONTH($B$2)+10,1),'연차 사용 기록'!$A$4:$A$1503,"&lt;"&amp;DATE(YEAR($B$2),MONTH($B$2)+11,1)))</f>
        <v/>
      </c>
      <c r="Z157" s="15">
        <f>IF(OR($A157="",$B$2=""),"",SUMIFS('연차 사용 기록'!$H$4:$H$1503,'연차 사용 기록'!$C$4:$C$1503,$A157,'연차 사용 기록'!$A$4:$A$1503,"&gt;="&amp;DATE(YEAR($B$2),MONTH($B$2)+11,1),'연차 사용 기록'!$A$4:$A$1503,"&lt;"&amp;DATE(YEAR($B$2),MONTH($B$2)+12,1)))</f>
        <v/>
      </c>
    </row>
    <row r="158">
      <c r="A158" s="12" t="n"/>
      <c r="B158" s="12" t="n"/>
      <c r="C158" s="12" t="n"/>
      <c r="D158" s="7" t="n"/>
      <c r="E158" s="12" t="n"/>
      <c r="F158" s="12" t="n"/>
      <c r="G158" s="12">
        <f>IF(A158="","",SUMIFS('연차 사용 기록'!$H$4:$H$1503,'연차 사용 기록'!$C$4:$C$1503,A158,'연차 사용 기록'!$A$4:$A$1503,"&gt;="&amp;IF($B$2="",0,$B$2),'연차 사용 기록'!$A$4:$A$1503,"&lt;="&amp;IF($D$2="",2958465,$D$2)))</f>
        <v/>
      </c>
      <c r="H158" s="12">
        <f>IF(A158="","",(N(E158)+N(F158))-N(G158))</f>
        <v/>
      </c>
      <c r="I158" s="13">
        <f>IF(OR(A158="",(N(E158)+N(F158))=0),"",G158/(N(E158)+N(F158)))</f>
        <v/>
      </c>
      <c r="J158" s="7" t="n"/>
      <c r="K158" s="7" t="n"/>
      <c r="L158" s="12">
        <f>IF(OR(A158="",$D$2=""),"",IF(TODAY()&gt;$D$2,H158,""))</f>
        <v/>
      </c>
      <c r="M158" s="12" t="n"/>
      <c r="N158" s="14" t="n"/>
      <c r="O158" s="15">
        <f>IF(OR($A158="",$B$2=""),"",SUMIFS('연차 사용 기록'!$H$4:$H$1503,'연차 사용 기록'!$C$4:$C$1503,$A158,'연차 사용 기록'!$A$4:$A$1503,"&gt;="&amp;DATE(YEAR($B$2),MONTH($B$2)+0,1),'연차 사용 기록'!$A$4:$A$1503,"&lt;"&amp;DATE(YEAR($B$2),MONTH($B$2)+1,1)))</f>
        <v/>
      </c>
      <c r="P158" s="15">
        <f>IF(OR($A158="",$B$2=""),"",SUMIFS('연차 사용 기록'!$H$4:$H$1503,'연차 사용 기록'!$C$4:$C$1503,$A158,'연차 사용 기록'!$A$4:$A$1503,"&gt;="&amp;DATE(YEAR($B$2),MONTH($B$2)+1,1),'연차 사용 기록'!$A$4:$A$1503,"&lt;"&amp;DATE(YEAR($B$2),MONTH($B$2)+2,1)))</f>
        <v/>
      </c>
      <c r="Q158" s="15">
        <f>IF(OR($A158="",$B$2=""),"",SUMIFS('연차 사용 기록'!$H$4:$H$1503,'연차 사용 기록'!$C$4:$C$1503,$A158,'연차 사용 기록'!$A$4:$A$1503,"&gt;="&amp;DATE(YEAR($B$2),MONTH($B$2)+2,1),'연차 사용 기록'!$A$4:$A$1503,"&lt;"&amp;DATE(YEAR($B$2),MONTH($B$2)+3,1)))</f>
        <v/>
      </c>
      <c r="R158" s="15">
        <f>IF(OR($A158="",$B$2=""),"",SUMIFS('연차 사용 기록'!$H$4:$H$1503,'연차 사용 기록'!$C$4:$C$1503,$A158,'연차 사용 기록'!$A$4:$A$1503,"&gt;="&amp;DATE(YEAR($B$2),MONTH($B$2)+3,1),'연차 사용 기록'!$A$4:$A$1503,"&lt;"&amp;DATE(YEAR($B$2),MONTH($B$2)+4,1)))</f>
        <v/>
      </c>
      <c r="S158" s="15">
        <f>IF(OR($A158="",$B$2=""),"",SUMIFS('연차 사용 기록'!$H$4:$H$1503,'연차 사용 기록'!$C$4:$C$1503,$A158,'연차 사용 기록'!$A$4:$A$1503,"&gt;="&amp;DATE(YEAR($B$2),MONTH($B$2)+4,1),'연차 사용 기록'!$A$4:$A$1503,"&lt;"&amp;DATE(YEAR($B$2),MONTH($B$2)+5,1)))</f>
        <v/>
      </c>
      <c r="T158" s="15">
        <f>IF(OR($A158="",$B$2=""),"",SUMIFS('연차 사용 기록'!$H$4:$H$1503,'연차 사용 기록'!$C$4:$C$1503,$A158,'연차 사용 기록'!$A$4:$A$1503,"&gt;="&amp;DATE(YEAR($B$2),MONTH($B$2)+5,1),'연차 사용 기록'!$A$4:$A$1503,"&lt;"&amp;DATE(YEAR($B$2),MONTH($B$2)+6,1)))</f>
        <v/>
      </c>
      <c r="U158" s="15">
        <f>IF(OR($A158="",$B$2=""),"",SUMIFS('연차 사용 기록'!$H$4:$H$1503,'연차 사용 기록'!$C$4:$C$1503,$A158,'연차 사용 기록'!$A$4:$A$1503,"&gt;="&amp;DATE(YEAR($B$2),MONTH($B$2)+6,1),'연차 사용 기록'!$A$4:$A$1503,"&lt;"&amp;DATE(YEAR($B$2),MONTH($B$2)+7,1)))</f>
        <v/>
      </c>
      <c r="V158" s="15">
        <f>IF(OR($A158="",$B$2=""),"",SUMIFS('연차 사용 기록'!$H$4:$H$1503,'연차 사용 기록'!$C$4:$C$1503,$A158,'연차 사용 기록'!$A$4:$A$1503,"&gt;="&amp;DATE(YEAR($B$2),MONTH($B$2)+7,1),'연차 사용 기록'!$A$4:$A$1503,"&lt;"&amp;DATE(YEAR($B$2),MONTH($B$2)+8,1)))</f>
        <v/>
      </c>
      <c r="W158" s="15">
        <f>IF(OR($A158="",$B$2=""),"",SUMIFS('연차 사용 기록'!$H$4:$H$1503,'연차 사용 기록'!$C$4:$C$1503,$A158,'연차 사용 기록'!$A$4:$A$1503,"&gt;="&amp;DATE(YEAR($B$2),MONTH($B$2)+8,1),'연차 사용 기록'!$A$4:$A$1503,"&lt;"&amp;DATE(YEAR($B$2),MONTH($B$2)+9,1)))</f>
        <v/>
      </c>
      <c r="X158" s="15">
        <f>IF(OR($A158="",$B$2=""),"",SUMIFS('연차 사용 기록'!$H$4:$H$1503,'연차 사용 기록'!$C$4:$C$1503,$A158,'연차 사용 기록'!$A$4:$A$1503,"&gt;="&amp;DATE(YEAR($B$2),MONTH($B$2)+9,1),'연차 사용 기록'!$A$4:$A$1503,"&lt;"&amp;DATE(YEAR($B$2),MONTH($B$2)+10,1)))</f>
        <v/>
      </c>
      <c r="Y158" s="15">
        <f>IF(OR($A158="",$B$2=""),"",SUMIFS('연차 사용 기록'!$H$4:$H$1503,'연차 사용 기록'!$C$4:$C$1503,$A158,'연차 사용 기록'!$A$4:$A$1503,"&gt;="&amp;DATE(YEAR($B$2),MONTH($B$2)+10,1),'연차 사용 기록'!$A$4:$A$1503,"&lt;"&amp;DATE(YEAR($B$2),MONTH($B$2)+11,1)))</f>
        <v/>
      </c>
      <c r="Z158" s="15">
        <f>IF(OR($A158="",$B$2=""),"",SUMIFS('연차 사용 기록'!$H$4:$H$1503,'연차 사용 기록'!$C$4:$C$1503,$A158,'연차 사용 기록'!$A$4:$A$1503,"&gt;="&amp;DATE(YEAR($B$2),MONTH($B$2)+11,1),'연차 사용 기록'!$A$4:$A$1503,"&lt;"&amp;DATE(YEAR($B$2),MONTH($B$2)+12,1)))</f>
        <v/>
      </c>
    </row>
    <row r="159">
      <c r="A159" s="12" t="n"/>
      <c r="B159" s="12" t="n"/>
      <c r="C159" s="12" t="n"/>
      <c r="D159" s="7" t="n"/>
      <c r="E159" s="12" t="n"/>
      <c r="F159" s="12" t="n"/>
      <c r="G159" s="12">
        <f>IF(A159="","",SUMIFS('연차 사용 기록'!$H$4:$H$1503,'연차 사용 기록'!$C$4:$C$1503,A159,'연차 사용 기록'!$A$4:$A$1503,"&gt;="&amp;IF($B$2="",0,$B$2),'연차 사용 기록'!$A$4:$A$1503,"&lt;="&amp;IF($D$2="",2958465,$D$2)))</f>
        <v/>
      </c>
      <c r="H159" s="12">
        <f>IF(A159="","",(N(E159)+N(F159))-N(G159))</f>
        <v/>
      </c>
      <c r="I159" s="13">
        <f>IF(OR(A159="",(N(E159)+N(F159))=0),"",G159/(N(E159)+N(F159)))</f>
        <v/>
      </c>
      <c r="J159" s="7" t="n"/>
      <c r="K159" s="7" t="n"/>
      <c r="L159" s="12">
        <f>IF(OR(A159="",$D$2=""),"",IF(TODAY()&gt;$D$2,H159,""))</f>
        <v/>
      </c>
      <c r="M159" s="12" t="n"/>
      <c r="N159" s="14" t="n"/>
      <c r="O159" s="15">
        <f>IF(OR($A159="",$B$2=""),"",SUMIFS('연차 사용 기록'!$H$4:$H$1503,'연차 사용 기록'!$C$4:$C$1503,$A159,'연차 사용 기록'!$A$4:$A$1503,"&gt;="&amp;DATE(YEAR($B$2),MONTH($B$2)+0,1),'연차 사용 기록'!$A$4:$A$1503,"&lt;"&amp;DATE(YEAR($B$2),MONTH($B$2)+1,1)))</f>
        <v/>
      </c>
      <c r="P159" s="15">
        <f>IF(OR($A159="",$B$2=""),"",SUMIFS('연차 사용 기록'!$H$4:$H$1503,'연차 사용 기록'!$C$4:$C$1503,$A159,'연차 사용 기록'!$A$4:$A$1503,"&gt;="&amp;DATE(YEAR($B$2),MONTH($B$2)+1,1),'연차 사용 기록'!$A$4:$A$1503,"&lt;"&amp;DATE(YEAR($B$2),MONTH($B$2)+2,1)))</f>
        <v/>
      </c>
      <c r="Q159" s="15">
        <f>IF(OR($A159="",$B$2=""),"",SUMIFS('연차 사용 기록'!$H$4:$H$1503,'연차 사용 기록'!$C$4:$C$1503,$A159,'연차 사용 기록'!$A$4:$A$1503,"&gt;="&amp;DATE(YEAR($B$2),MONTH($B$2)+2,1),'연차 사용 기록'!$A$4:$A$1503,"&lt;"&amp;DATE(YEAR($B$2),MONTH($B$2)+3,1)))</f>
        <v/>
      </c>
      <c r="R159" s="15">
        <f>IF(OR($A159="",$B$2=""),"",SUMIFS('연차 사용 기록'!$H$4:$H$1503,'연차 사용 기록'!$C$4:$C$1503,$A159,'연차 사용 기록'!$A$4:$A$1503,"&gt;="&amp;DATE(YEAR($B$2),MONTH($B$2)+3,1),'연차 사용 기록'!$A$4:$A$1503,"&lt;"&amp;DATE(YEAR($B$2),MONTH($B$2)+4,1)))</f>
        <v/>
      </c>
      <c r="S159" s="15">
        <f>IF(OR($A159="",$B$2=""),"",SUMIFS('연차 사용 기록'!$H$4:$H$1503,'연차 사용 기록'!$C$4:$C$1503,$A159,'연차 사용 기록'!$A$4:$A$1503,"&gt;="&amp;DATE(YEAR($B$2),MONTH($B$2)+4,1),'연차 사용 기록'!$A$4:$A$1503,"&lt;"&amp;DATE(YEAR($B$2),MONTH($B$2)+5,1)))</f>
        <v/>
      </c>
      <c r="T159" s="15">
        <f>IF(OR($A159="",$B$2=""),"",SUMIFS('연차 사용 기록'!$H$4:$H$1503,'연차 사용 기록'!$C$4:$C$1503,$A159,'연차 사용 기록'!$A$4:$A$1503,"&gt;="&amp;DATE(YEAR($B$2),MONTH($B$2)+5,1),'연차 사용 기록'!$A$4:$A$1503,"&lt;"&amp;DATE(YEAR($B$2),MONTH($B$2)+6,1)))</f>
        <v/>
      </c>
      <c r="U159" s="15">
        <f>IF(OR($A159="",$B$2=""),"",SUMIFS('연차 사용 기록'!$H$4:$H$1503,'연차 사용 기록'!$C$4:$C$1503,$A159,'연차 사용 기록'!$A$4:$A$1503,"&gt;="&amp;DATE(YEAR($B$2),MONTH($B$2)+6,1),'연차 사용 기록'!$A$4:$A$1503,"&lt;"&amp;DATE(YEAR($B$2),MONTH($B$2)+7,1)))</f>
        <v/>
      </c>
      <c r="V159" s="15">
        <f>IF(OR($A159="",$B$2=""),"",SUMIFS('연차 사용 기록'!$H$4:$H$1503,'연차 사용 기록'!$C$4:$C$1503,$A159,'연차 사용 기록'!$A$4:$A$1503,"&gt;="&amp;DATE(YEAR($B$2),MONTH($B$2)+7,1),'연차 사용 기록'!$A$4:$A$1503,"&lt;"&amp;DATE(YEAR($B$2),MONTH($B$2)+8,1)))</f>
        <v/>
      </c>
      <c r="W159" s="15">
        <f>IF(OR($A159="",$B$2=""),"",SUMIFS('연차 사용 기록'!$H$4:$H$1503,'연차 사용 기록'!$C$4:$C$1503,$A159,'연차 사용 기록'!$A$4:$A$1503,"&gt;="&amp;DATE(YEAR($B$2),MONTH($B$2)+8,1),'연차 사용 기록'!$A$4:$A$1503,"&lt;"&amp;DATE(YEAR($B$2),MONTH($B$2)+9,1)))</f>
        <v/>
      </c>
      <c r="X159" s="15">
        <f>IF(OR($A159="",$B$2=""),"",SUMIFS('연차 사용 기록'!$H$4:$H$1503,'연차 사용 기록'!$C$4:$C$1503,$A159,'연차 사용 기록'!$A$4:$A$1503,"&gt;="&amp;DATE(YEAR($B$2),MONTH($B$2)+9,1),'연차 사용 기록'!$A$4:$A$1503,"&lt;"&amp;DATE(YEAR($B$2),MONTH($B$2)+10,1)))</f>
        <v/>
      </c>
      <c r="Y159" s="15">
        <f>IF(OR($A159="",$B$2=""),"",SUMIFS('연차 사용 기록'!$H$4:$H$1503,'연차 사용 기록'!$C$4:$C$1503,$A159,'연차 사용 기록'!$A$4:$A$1503,"&gt;="&amp;DATE(YEAR($B$2),MONTH($B$2)+10,1),'연차 사용 기록'!$A$4:$A$1503,"&lt;"&amp;DATE(YEAR($B$2),MONTH($B$2)+11,1)))</f>
        <v/>
      </c>
      <c r="Z159" s="15">
        <f>IF(OR($A159="",$B$2=""),"",SUMIFS('연차 사용 기록'!$H$4:$H$1503,'연차 사용 기록'!$C$4:$C$1503,$A159,'연차 사용 기록'!$A$4:$A$1503,"&gt;="&amp;DATE(YEAR($B$2),MONTH($B$2)+11,1),'연차 사용 기록'!$A$4:$A$1503,"&lt;"&amp;DATE(YEAR($B$2),MONTH($B$2)+12,1)))</f>
        <v/>
      </c>
    </row>
    <row r="160">
      <c r="A160" s="12" t="n"/>
      <c r="B160" s="12" t="n"/>
      <c r="C160" s="12" t="n"/>
      <c r="D160" s="7" t="n"/>
      <c r="E160" s="12" t="n"/>
      <c r="F160" s="12" t="n"/>
      <c r="G160" s="12">
        <f>IF(A160="","",SUMIFS('연차 사용 기록'!$H$4:$H$1503,'연차 사용 기록'!$C$4:$C$1503,A160,'연차 사용 기록'!$A$4:$A$1503,"&gt;="&amp;IF($B$2="",0,$B$2),'연차 사용 기록'!$A$4:$A$1503,"&lt;="&amp;IF($D$2="",2958465,$D$2)))</f>
        <v/>
      </c>
      <c r="H160" s="12">
        <f>IF(A160="","",(N(E160)+N(F160))-N(G160))</f>
        <v/>
      </c>
      <c r="I160" s="13">
        <f>IF(OR(A160="",(N(E160)+N(F160))=0),"",G160/(N(E160)+N(F160)))</f>
        <v/>
      </c>
      <c r="J160" s="7" t="n"/>
      <c r="K160" s="7" t="n"/>
      <c r="L160" s="12">
        <f>IF(OR(A160="",$D$2=""),"",IF(TODAY()&gt;$D$2,H160,""))</f>
        <v/>
      </c>
      <c r="M160" s="12" t="n"/>
      <c r="N160" s="14" t="n"/>
      <c r="O160" s="15">
        <f>IF(OR($A160="",$B$2=""),"",SUMIFS('연차 사용 기록'!$H$4:$H$1503,'연차 사용 기록'!$C$4:$C$1503,$A160,'연차 사용 기록'!$A$4:$A$1503,"&gt;="&amp;DATE(YEAR($B$2),MONTH($B$2)+0,1),'연차 사용 기록'!$A$4:$A$1503,"&lt;"&amp;DATE(YEAR($B$2),MONTH($B$2)+1,1)))</f>
        <v/>
      </c>
      <c r="P160" s="15">
        <f>IF(OR($A160="",$B$2=""),"",SUMIFS('연차 사용 기록'!$H$4:$H$1503,'연차 사용 기록'!$C$4:$C$1503,$A160,'연차 사용 기록'!$A$4:$A$1503,"&gt;="&amp;DATE(YEAR($B$2),MONTH($B$2)+1,1),'연차 사용 기록'!$A$4:$A$1503,"&lt;"&amp;DATE(YEAR($B$2),MONTH($B$2)+2,1)))</f>
        <v/>
      </c>
      <c r="Q160" s="15">
        <f>IF(OR($A160="",$B$2=""),"",SUMIFS('연차 사용 기록'!$H$4:$H$1503,'연차 사용 기록'!$C$4:$C$1503,$A160,'연차 사용 기록'!$A$4:$A$1503,"&gt;="&amp;DATE(YEAR($B$2),MONTH($B$2)+2,1),'연차 사용 기록'!$A$4:$A$1503,"&lt;"&amp;DATE(YEAR($B$2),MONTH($B$2)+3,1)))</f>
        <v/>
      </c>
      <c r="R160" s="15">
        <f>IF(OR($A160="",$B$2=""),"",SUMIFS('연차 사용 기록'!$H$4:$H$1503,'연차 사용 기록'!$C$4:$C$1503,$A160,'연차 사용 기록'!$A$4:$A$1503,"&gt;="&amp;DATE(YEAR($B$2),MONTH($B$2)+3,1),'연차 사용 기록'!$A$4:$A$1503,"&lt;"&amp;DATE(YEAR($B$2),MONTH($B$2)+4,1)))</f>
        <v/>
      </c>
      <c r="S160" s="15">
        <f>IF(OR($A160="",$B$2=""),"",SUMIFS('연차 사용 기록'!$H$4:$H$1503,'연차 사용 기록'!$C$4:$C$1503,$A160,'연차 사용 기록'!$A$4:$A$1503,"&gt;="&amp;DATE(YEAR($B$2),MONTH($B$2)+4,1),'연차 사용 기록'!$A$4:$A$1503,"&lt;"&amp;DATE(YEAR($B$2),MONTH($B$2)+5,1)))</f>
        <v/>
      </c>
      <c r="T160" s="15">
        <f>IF(OR($A160="",$B$2=""),"",SUMIFS('연차 사용 기록'!$H$4:$H$1503,'연차 사용 기록'!$C$4:$C$1503,$A160,'연차 사용 기록'!$A$4:$A$1503,"&gt;="&amp;DATE(YEAR($B$2),MONTH($B$2)+5,1),'연차 사용 기록'!$A$4:$A$1503,"&lt;"&amp;DATE(YEAR($B$2),MONTH($B$2)+6,1)))</f>
        <v/>
      </c>
      <c r="U160" s="15">
        <f>IF(OR($A160="",$B$2=""),"",SUMIFS('연차 사용 기록'!$H$4:$H$1503,'연차 사용 기록'!$C$4:$C$1503,$A160,'연차 사용 기록'!$A$4:$A$1503,"&gt;="&amp;DATE(YEAR($B$2),MONTH($B$2)+6,1),'연차 사용 기록'!$A$4:$A$1503,"&lt;"&amp;DATE(YEAR($B$2),MONTH($B$2)+7,1)))</f>
        <v/>
      </c>
      <c r="V160" s="15">
        <f>IF(OR($A160="",$B$2=""),"",SUMIFS('연차 사용 기록'!$H$4:$H$1503,'연차 사용 기록'!$C$4:$C$1503,$A160,'연차 사용 기록'!$A$4:$A$1503,"&gt;="&amp;DATE(YEAR($B$2),MONTH($B$2)+7,1),'연차 사용 기록'!$A$4:$A$1503,"&lt;"&amp;DATE(YEAR($B$2),MONTH($B$2)+8,1)))</f>
        <v/>
      </c>
      <c r="W160" s="15">
        <f>IF(OR($A160="",$B$2=""),"",SUMIFS('연차 사용 기록'!$H$4:$H$1503,'연차 사용 기록'!$C$4:$C$1503,$A160,'연차 사용 기록'!$A$4:$A$1503,"&gt;="&amp;DATE(YEAR($B$2),MONTH($B$2)+8,1),'연차 사용 기록'!$A$4:$A$1503,"&lt;"&amp;DATE(YEAR($B$2),MONTH($B$2)+9,1)))</f>
        <v/>
      </c>
      <c r="X160" s="15">
        <f>IF(OR($A160="",$B$2=""),"",SUMIFS('연차 사용 기록'!$H$4:$H$1503,'연차 사용 기록'!$C$4:$C$1503,$A160,'연차 사용 기록'!$A$4:$A$1503,"&gt;="&amp;DATE(YEAR($B$2),MONTH($B$2)+9,1),'연차 사용 기록'!$A$4:$A$1503,"&lt;"&amp;DATE(YEAR($B$2),MONTH($B$2)+10,1)))</f>
        <v/>
      </c>
      <c r="Y160" s="15">
        <f>IF(OR($A160="",$B$2=""),"",SUMIFS('연차 사용 기록'!$H$4:$H$1503,'연차 사용 기록'!$C$4:$C$1503,$A160,'연차 사용 기록'!$A$4:$A$1503,"&gt;="&amp;DATE(YEAR($B$2),MONTH($B$2)+10,1),'연차 사용 기록'!$A$4:$A$1503,"&lt;"&amp;DATE(YEAR($B$2),MONTH($B$2)+11,1)))</f>
        <v/>
      </c>
      <c r="Z160" s="15">
        <f>IF(OR($A160="",$B$2=""),"",SUMIFS('연차 사용 기록'!$H$4:$H$1503,'연차 사용 기록'!$C$4:$C$1503,$A160,'연차 사용 기록'!$A$4:$A$1503,"&gt;="&amp;DATE(YEAR($B$2),MONTH($B$2)+11,1),'연차 사용 기록'!$A$4:$A$1503,"&lt;"&amp;DATE(YEAR($B$2),MONTH($B$2)+12,1)))</f>
        <v/>
      </c>
    </row>
    <row r="161">
      <c r="A161" s="12" t="n"/>
      <c r="B161" s="12" t="n"/>
      <c r="C161" s="12" t="n"/>
      <c r="D161" s="7" t="n"/>
      <c r="E161" s="12" t="n"/>
      <c r="F161" s="12" t="n"/>
      <c r="G161" s="12">
        <f>IF(A161="","",SUMIFS('연차 사용 기록'!$H$4:$H$1503,'연차 사용 기록'!$C$4:$C$1503,A161,'연차 사용 기록'!$A$4:$A$1503,"&gt;="&amp;IF($B$2="",0,$B$2),'연차 사용 기록'!$A$4:$A$1503,"&lt;="&amp;IF($D$2="",2958465,$D$2)))</f>
        <v/>
      </c>
      <c r="H161" s="12">
        <f>IF(A161="","",(N(E161)+N(F161))-N(G161))</f>
        <v/>
      </c>
      <c r="I161" s="13">
        <f>IF(OR(A161="",(N(E161)+N(F161))=0),"",G161/(N(E161)+N(F161)))</f>
        <v/>
      </c>
      <c r="J161" s="7" t="n"/>
      <c r="K161" s="7" t="n"/>
      <c r="L161" s="12">
        <f>IF(OR(A161="",$D$2=""),"",IF(TODAY()&gt;$D$2,H161,""))</f>
        <v/>
      </c>
      <c r="M161" s="12" t="n"/>
      <c r="N161" s="14" t="n"/>
      <c r="O161" s="15">
        <f>IF(OR($A161="",$B$2=""),"",SUMIFS('연차 사용 기록'!$H$4:$H$1503,'연차 사용 기록'!$C$4:$C$1503,$A161,'연차 사용 기록'!$A$4:$A$1503,"&gt;="&amp;DATE(YEAR($B$2),MONTH($B$2)+0,1),'연차 사용 기록'!$A$4:$A$1503,"&lt;"&amp;DATE(YEAR($B$2),MONTH($B$2)+1,1)))</f>
        <v/>
      </c>
      <c r="P161" s="15">
        <f>IF(OR($A161="",$B$2=""),"",SUMIFS('연차 사용 기록'!$H$4:$H$1503,'연차 사용 기록'!$C$4:$C$1503,$A161,'연차 사용 기록'!$A$4:$A$1503,"&gt;="&amp;DATE(YEAR($B$2),MONTH($B$2)+1,1),'연차 사용 기록'!$A$4:$A$1503,"&lt;"&amp;DATE(YEAR($B$2),MONTH($B$2)+2,1)))</f>
        <v/>
      </c>
      <c r="Q161" s="15">
        <f>IF(OR($A161="",$B$2=""),"",SUMIFS('연차 사용 기록'!$H$4:$H$1503,'연차 사용 기록'!$C$4:$C$1503,$A161,'연차 사용 기록'!$A$4:$A$1503,"&gt;="&amp;DATE(YEAR($B$2),MONTH($B$2)+2,1),'연차 사용 기록'!$A$4:$A$1503,"&lt;"&amp;DATE(YEAR($B$2),MONTH($B$2)+3,1)))</f>
        <v/>
      </c>
      <c r="R161" s="15">
        <f>IF(OR($A161="",$B$2=""),"",SUMIFS('연차 사용 기록'!$H$4:$H$1503,'연차 사용 기록'!$C$4:$C$1503,$A161,'연차 사용 기록'!$A$4:$A$1503,"&gt;="&amp;DATE(YEAR($B$2),MONTH($B$2)+3,1),'연차 사용 기록'!$A$4:$A$1503,"&lt;"&amp;DATE(YEAR($B$2),MONTH($B$2)+4,1)))</f>
        <v/>
      </c>
      <c r="S161" s="15">
        <f>IF(OR($A161="",$B$2=""),"",SUMIFS('연차 사용 기록'!$H$4:$H$1503,'연차 사용 기록'!$C$4:$C$1503,$A161,'연차 사용 기록'!$A$4:$A$1503,"&gt;="&amp;DATE(YEAR($B$2),MONTH($B$2)+4,1),'연차 사용 기록'!$A$4:$A$1503,"&lt;"&amp;DATE(YEAR($B$2),MONTH($B$2)+5,1)))</f>
        <v/>
      </c>
      <c r="T161" s="15">
        <f>IF(OR($A161="",$B$2=""),"",SUMIFS('연차 사용 기록'!$H$4:$H$1503,'연차 사용 기록'!$C$4:$C$1503,$A161,'연차 사용 기록'!$A$4:$A$1503,"&gt;="&amp;DATE(YEAR($B$2),MONTH($B$2)+5,1),'연차 사용 기록'!$A$4:$A$1503,"&lt;"&amp;DATE(YEAR($B$2),MONTH($B$2)+6,1)))</f>
        <v/>
      </c>
      <c r="U161" s="15">
        <f>IF(OR($A161="",$B$2=""),"",SUMIFS('연차 사용 기록'!$H$4:$H$1503,'연차 사용 기록'!$C$4:$C$1503,$A161,'연차 사용 기록'!$A$4:$A$1503,"&gt;="&amp;DATE(YEAR($B$2),MONTH($B$2)+6,1),'연차 사용 기록'!$A$4:$A$1503,"&lt;"&amp;DATE(YEAR($B$2),MONTH($B$2)+7,1)))</f>
        <v/>
      </c>
      <c r="V161" s="15">
        <f>IF(OR($A161="",$B$2=""),"",SUMIFS('연차 사용 기록'!$H$4:$H$1503,'연차 사용 기록'!$C$4:$C$1503,$A161,'연차 사용 기록'!$A$4:$A$1503,"&gt;="&amp;DATE(YEAR($B$2),MONTH($B$2)+7,1),'연차 사용 기록'!$A$4:$A$1503,"&lt;"&amp;DATE(YEAR($B$2),MONTH($B$2)+8,1)))</f>
        <v/>
      </c>
      <c r="W161" s="15">
        <f>IF(OR($A161="",$B$2=""),"",SUMIFS('연차 사용 기록'!$H$4:$H$1503,'연차 사용 기록'!$C$4:$C$1503,$A161,'연차 사용 기록'!$A$4:$A$1503,"&gt;="&amp;DATE(YEAR($B$2),MONTH($B$2)+8,1),'연차 사용 기록'!$A$4:$A$1503,"&lt;"&amp;DATE(YEAR($B$2),MONTH($B$2)+9,1)))</f>
        <v/>
      </c>
      <c r="X161" s="15">
        <f>IF(OR($A161="",$B$2=""),"",SUMIFS('연차 사용 기록'!$H$4:$H$1503,'연차 사용 기록'!$C$4:$C$1503,$A161,'연차 사용 기록'!$A$4:$A$1503,"&gt;="&amp;DATE(YEAR($B$2),MONTH($B$2)+9,1),'연차 사용 기록'!$A$4:$A$1503,"&lt;"&amp;DATE(YEAR($B$2),MONTH($B$2)+10,1)))</f>
        <v/>
      </c>
      <c r="Y161" s="15">
        <f>IF(OR($A161="",$B$2=""),"",SUMIFS('연차 사용 기록'!$H$4:$H$1503,'연차 사용 기록'!$C$4:$C$1503,$A161,'연차 사용 기록'!$A$4:$A$1503,"&gt;="&amp;DATE(YEAR($B$2),MONTH($B$2)+10,1),'연차 사용 기록'!$A$4:$A$1503,"&lt;"&amp;DATE(YEAR($B$2),MONTH($B$2)+11,1)))</f>
        <v/>
      </c>
      <c r="Z161" s="15">
        <f>IF(OR($A161="",$B$2=""),"",SUMIFS('연차 사용 기록'!$H$4:$H$1503,'연차 사용 기록'!$C$4:$C$1503,$A161,'연차 사용 기록'!$A$4:$A$1503,"&gt;="&amp;DATE(YEAR($B$2),MONTH($B$2)+11,1),'연차 사용 기록'!$A$4:$A$1503,"&lt;"&amp;DATE(YEAR($B$2),MONTH($B$2)+12,1)))</f>
        <v/>
      </c>
    </row>
    <row r="162">
      <c r="A162" s="12" t="n"/>
      <c r="B162" s="12" t="n"/>
      <c r="C162" s="12" t="n"/>
      <c r="D162" s="7" t="n"/>
      <c r="E162" s="12" t="n"/>
      <c r="F162" s="12" t="n"/>
      <c r="G162" s="12">
        <f>IF(A162="","",SUMIFS('연차 사용 기록'!$H$4:$H$1503,'연차 사용 기록'!$C$4:$C$1503,A162,'연차 사용 기록'!$A$4:$A$1503,"&gt;="&amp;IF($B$2="",0,$B$2),'연차 사용 기록'!$A$4:$A$1503,"&lt;="&amp;IF($D$2="",2958465,$D$2)))</f>
        <v/>
      </c>
      <c r="H162" s="12">
        <f>IF(A162="","",(N(E162)+N(F162))-N(G162))</f>
        <v/>
      </c>
      <c r="I162" s="13">
        <f>IF(OR(A162="",(N(E162)+N(F162))=0),"",G162/(N(E162)+N(F162)))</f>
        <v/>
      </c>
      <c r="J162" s="7" t="n"/>
      <c r="K162" s="7" t="n"/>
      <c r="L162" s="12">
        <f>IF(OR(A162="",$D$2=""),"",IF(TODAY()&gt;$D$2,H162,""))</f>
        <v/>
      </c>
      <c r="M162" s="12" t="n"/>
      <c r="N162" s="14" t="n"/>
      <c r="O162" s="15">
        <f>IF(OR($A162="",$B$2=""),"",SUMIFS('연차 사용 기록'!$H$4:$H$1503,'연차 사용 기록'!$C$4:$C$1503,$A162,'연차 사용 기록'!$A$4:$A$1503,"&gt;="&amp;DATE(YEAR($B$2),MONTH($B$2)+0,1),'연차 사용 기록'!$A$4:$A$1503,"&lt;"&amp;DATE(YEAR($B$2),MONTH($B$2)+1,1)))</f>
        <v/>
      </c>
      <c r="P162" s="15">
        <f>IF(OR($A162="",$B$2=""),"",SUMIFS('연차 사용 기록'!$H$4:$H$1503,'연차 사용 기록'!$C$4:$C$1503,$A162,'연차 사용 기록'!$A$4:$A$1503,"&gt;="&amp;DATE(YEAR($B$2),MONTH($B$2)+1,1),'연차 사용 기록'!$A$4:$A$1503,"&lt;"&amp;DATE(YEAR($B$2),MONTH($B$2)+2,1)))</f>
        <v/>
      </c>
      <c r="Q162" s="15">
        <f>IF(OR($A162="",$B$2=""),"",SUMIFS('연차 사용 기록'!$H$4:$H$1503,'연차 사용 기록'!$C$4:$C$1503,$A162,'연차 사용 기록'!$A$4:$A$1503,"&gt;="&amp;DATE(YEAR($B$2),MONTH($B$2)+2,1),'연차 사용 기록'!$A$4:$A$1503,"&lt;"&amp;DATE(YEAR($B$2),MONTH($B$2)+3,1)))</f>
        <v/>
      </c>
      <c r="R162" s="15">
        <f>IF(OR($A162="",$B$2=""),"",SUMIFS('연차 사용 기록'!$H$4:$H$1503,'연차 사용 기록'!$C$4:$C$1503,$A162,'연차 사용 기록'!$A$4:$A$1503,"&gt;="&amp;DATE(YEAR($B$2),MONTH($B$2)+3,1),'연차 사용 기록'!$A$4:$A$1503,"&lt;"&amp;DATE(YEAR($B$2),MONTH($B$2)+4,1)))</f>
        <v/>
      </c>
      <c r="S162" s="15">
        <f>IF(OR($A162="",$B$2=""),"",SUMIFS('연차 사용 기록'!$H$4:$H$1503,'연차 사용 기록'!$C$4:$C$1503,$A162,'연차 사용 기록'!$A$4:$A$1503,"&gt;="&amp;DATE(YEAR($B$2),MONTH($B$2)+4,1),'연차 사용 기록'!$A$4:$A$1503,"&lt;"&amp;DATE(YEAR($B$2),MONTH($B$2)+5,1)))</f>
        <v/>
      </c>
      <c r="T162" s="15">
        <f>IF(OR($A162="",$B$2=""),"",SUMIFS('연차 사용 기록'!$H$4:$H$1503,'연차 사용 기록'!$C$4:$C$1503,$A162,'연차 사용 기록'!$A$4:$A$1503,"&gt;="&amp;DATE(YEAR($B$2),MONTH($B$2)+5,1),'연차 사용 기록'!$A$4:$A$1503,"&lt;"&amp;DATE(YEAR($B$2),MONTH($B$2)+6,1)))</f>
        <v/>
      </c>
      <c r="U162" s="15">
        <f>IF(OR($A162="",$B$2=""),"",SUMIFS('연차 사용 기록'!$H$4:$H$1503,'연차 사용 기록'!$C$4:$C$1503,$A162,'연차 사용 기록'!$A$4:$A$1503,"&gt;="&amp;DATE(YEAR($B$2),MONTH($B$2)+6,1),'연차 사용 기록'!$A$4:$A$1503,"&lt;"&amp;DATE(YEAR($B$2),MONTH($B$2)+7,1)))</f>
        <v/>
      </c>
      <c r="V162" s="15">
        <f>IF(OR($A162="",$B$2=""),"",SUMIFS('연차 사용 기록'!$H$4:$H$1503,'연차 사용 기록'!$C$4:$C$1503,$A162,'연차 사용 기록'!$A$4:$A$1503,"&gt;="&amp;DATE(YEAR($B$2),MONTH($B$2)+7,1),'연차 사용 기록'!$A$4:$A$1503,"&lt;"&amp;DATE(YEAR($B$2),MONTH($B$2)+8,1)))</f>
        <v/>
      </c>
      <c r="W162" s="15">
        <f>IF(OR($A162="",$B$2=""),"",SUMIFS('연차 사용 기록'!$H$4:$H$1503,'연차 사용 기록'!$C$4:$C$1503,$A162,'연차 사용 기록'!$A$4:$A$1503,"&gt;="&amp;DATE(YEAR($B$2),MONTH($B$2)+8,1),'연차 사용 기록'!$A$4:$A$1503,"&lt;"&amp;DATE(YEAR($B$2),MONTH($B$2)+9,1)))</f>
        <v/>
      </c>
      <c r="X162" s="15">
        <f>IF(OR($A162="",$B$2=""),"",SUMIFS('연차 사용 기록'!$H$4:$H$1503,'연차 사용 기록'!$C$4:$C$1503,$A162,'연차 사용 기록'!$A$4:$A$1503,"&gt;="&amp;DATE(YEAR($B$2),MONTH($B$2)+9,1),'연차 사용 기록'!$A$4:$A$1503,"&lt;"&amp;DATE(YEAR($B$2),MONTH($B$2)+10,1)))</f>
        <v/>
      </c>
      <c r="Y162" s="15">
        <f>IF(OR($A162="",$B$2=""),"",SUMIFS('연차 사용 기록'!$H$4:$H$1503,'연차 사용 기록'!$C$4:$C$1503,$A162,'연차 사용 기록'!$A$4:$A$1503,"&gt;="&amp;DATE(YEAR($B$2),MONTH($B$2)+10,1),'연차 사용 기록'!$A$4:$A$1503,"&lt;"&amp;DATE(YEAR($B$2),MONTH($B$2)+11,1)))</f>
        <v/>
      </c>
      <c r="Z162" s="15">
        <f>IF(OR($A162="",$B$2=""),"",SUMIFS('연차 사용 기록'!$H$4:$H$1503,'연차 사용 기록'!$C$4:$C$1503,$A162,'연차 사용 기록'!$A$4:$A$1503,"&gt;="&amp;DATE(YEAR($B$2),MONTH($B$2)+11,1),'연차 사용 기록'!$A$4:$A$1503,"&lt;"&amp;DATE(YEAR($B$2),MONTH($B$2)+12,1)))</f>
        <v/>
      </c>
    </row>
    <row r="163">
      <c r="A163" s="12" t="n"/>
      <c r="B163" s="12" t="n"/>
      <c r="C163" s="12" t="n"/>
      <c r="D163" s="7" t="n"/>
      <c r="E163" s="12" t="n"/>
      <c r="F163" s="12" t="n"/>
      <c r="G163" s="12">
        <f>IF(A163="","",SUMIFS('연차 사용 기록'!$H$4:$H$1503,'연차 사용 기록'!$C$4:$C$1503,A163,'연차 사용 기록'!$A$4:$A$1503,"&gt;="&amp;IF($B$2="",0,$B$2),'연차 사용 기록'!$A$4:$A$1503,"&lt;="&amp;IF($D$2="",2958465,$D$2)))</f>
        <v/>
      </c>
      <c r="H163" s="12">
        <f>IF(A163="","",(N(E163)+N(F163))-N(G163))</f>
        <v/>
      </c>
      <c r="I163" s="13">
        <f>IF(OR(A163="",(N(E163)+N(F163))=0),"",G163/(N(E163)+N(F163)))</f>
        <v/>
      </c>
      <c r="J163" s="7" t="n"/>
      <c r="K163" s="7" t="n"/>
      <c r="L163" s="12">
        <f>IF(OR(A163="",$D$2=""),"",IF(TODAY()&gt;$D$2,H163,""))</f>
        <v/>
      </c>
      <c r="M163" s="12" t="n"/>
      <c r="N163" s="14" t="n"/>
      <c r="O163" s="15">
        <f>IF(OR($A163="",$B$2=""),"",SUMIFS('연차 사용 기록'!$H$4:$H$1503,'연차 사용 기록'!$C$4:$C$1503,$A163,'연차 사용 기록'!$A$4:$A$1503,"&gt;="&amp;DATE(YEAR($B$2),MONTH($B$2)+0,1),'연차 사용 기록'!$A$4:$A$1503,"&lt;"&amp;DATE(YEAR($B$2),MONTH($B$2)+1,1)))</f>
        <v/>
      </c>
      <c r="P163" s="15">
        <f>IF(OR($A163="",$B$2=""),"",SUMIFS('연차 사용 기록'!$H$4:$H$1503,'연차 사용 기록'!$C$4:$C$1503,$A163,'연차 사용 기록'!$A$4:$A$1503,"&gt;="&amp;DATE(YEAR($B$2),MONTH($B$2)+1,1),'연차 사용 기록'!$A$4:$A$1503,"&lt;"&amp;DATE(YEAR($B$2),MONTH($B$2)+2,1)))</f>
        <v/>
      </c>
      <c r="Q163" s="15">
        <f>IF(OR($A163="",$B$2=""),"",SUMIFS('연차 사용 기록'!$H$4:$H$1503,'연차 사용 기록'!$C$4:$C$1503,$A163,'연차 사용 기록'!$A$4:$A$1503,"&gt;="&amp;DATE(YEAR($B$2),MONTH($B$2)+2,1),'연차 사용 기록'!$A$4:$A$1503,"&lt;"&amp;DATE(YEAR($B$2),MONTH($B$2)+3,1)))</f>
        <v/>
      </c>
      <c r="R163" s="15">
        <f>IF(OR($A163="",$B$2=""),"",SUMIFS('연차 사용 기록'!$H$4:$H$1503,'연차 사용 기록'!$C$4:$C$1503,$A163,'연차 사용 기록'!$A$4:$A$1503,"&gt;="&amp;DATE(YEAR($B$2),MONTH($B$2)+3,1),'연차 사용 기록'!$A$4:$A$1503,"&lt;"&amp;DATE(YEAR($B$2),MONTH($B$2)+4,1)))</f>
        <v/>
      </c>
      <c r="S163" s="15">
        <f>IF(OR($A163="",$B$2=""),"",SUMIFS('연차 사용 기록'!$H$4:$H$1503,'연차 사용 기록'!$C$4:$C$1503,$A163,'연차 사용 기록'!$A$4:$A$1503,"&gt;="&amp;DATE(YEAR($B$2),MONTH($B$2)+4,1),'연차 사용 기록'!$A$4:$A$1503,"&lt;"&amp;DATE(YEAR($B$2),MONTH($B$2)+5,1)))</f>
        <v/>
      </c>
      <c r="T163" s="15">
        <f>IF(OR($A163="",$B$2=""),"",SUMIFS('연차 사용 기록'!$H$4:$H$1503,'연차 사용 기록'!$C$4:$C$1503,$A163,'연차 사용 기록'!$A$4:$A$1503,"&gt;="&amp;DATE(YEAR($B$2),MONTH($B$2)+5,1),'연차 사용 기록'!$A$4:$A$1503,"&lt;"&amp;DATE(YEAR($B$2),MONTH($B$2)+6,1)))</f>
        <v/>
      </c>
      <c r="U163" s="15">
        <f>IF(OR($A163="",$B$2=""),"",SUMIFS('연차 사용 기록'!$H$4:$H$1503,'연차 사용 기록'!$C$4:$C$1503,$A163,'연차 사용 기록'!$A$4:$A$1503,"&gt;="&amp;DATE(YEAR($B$2),MONTH($B$2)+6,1),'연차 사용 기록'!$A$4:$A$1503,"&lt;"&amp;DATE(YEAR($B$2),MONTH($B$2)+7,1)))</f>
        <v/>
      </c>
      <c r="V163" s="15">
        <f>IF(OR($A163="",$B$2=""),"",SUMIFS('연차 사용 기록'!$H$4:$H$1503,'연차 사용 기록'!$C$4:$C$1503,$A163,'연차 사용 기록'!$A$4:$A$1503,"&gt;="&amp;DATE(YEAR($B$2),MONTH($B$2)+7,1),'연차 사용 기록'!$A$4:$A$1503,"&lt;"&amp;DATE(YEAR($B$2),MONTH($B$2)+8,1)))</f>
        <v/>
      </c>
      <c r="W163" s="15">
        <f>IF(OR($A163="",$B$2=""),"",SUMIFS('연차 사용 기록'!$H$4:$H$1503,'연차 사용 기록'!$C$4:$C$1503,$A163,'연차 사용 기록'!$A$4:$A$1503,"&gt;="&amp;DATE(YEAR($B$2),MONTH($B$2)+8,1),'연차 사용 기록'!$A$4:$A$1503,"&lt;"&amp;DATE(YEAR($B$2),MONTH($B$2)+9,1)))</f>
        <v/>
      </c>
      <c r="X163" s="15">
        <f>IF(OR($A163="",$B$2=""),"",SUMIFS('연차 사용 기록'!$H$4:$H$1503,'연차 사용 기록'!$C$4:$C$1503,$A163,'연차 사용 기록'!$A$4:$A$1503,"&gt;="&amp;DATE(YEAR($B$2),MONTH($B$2)+9,1),'연차 사용 기록'!$A$4:$A$1503,"&lt;"&amp;DATE(YEAR($B$2),MONTH($B$2)+10,1)))</f>
        <v/>
      </c>
      <c r="Y163" s="15">
        <f>IF(OR($A163="",$B$2=""),"",SUMIFS('연차 사용 기록'!$H$4:$H$1503,'연차 사용 기록'!$C$4:$C$1503,$A163,'연차 사용 기록'!$A$4:$A$1503,"&gt;="&amp;DATE(YEAR($B$2),MONTH($B$2)+10,1),'연차 사용 기록'!$A$4:$A$1503,"&lt;"&amp;DATE(YEAR($B$2),MONTH($B$2)+11,1)))</f>
        <v/>
      </c>
      <c r="Z163" s="15">
        <f>IF(OR($A163="",$B$2=""),"",SUMIFS('연차 사용 기록'!$H$4:$H$1503,'연차 사용 기록'!$C$4:$C$1503,$A163,'연차 사용 기록'!$A$4:$A$1503,"&gt;="&amp;DATE(YEAR($B$2),MONTH($B$2)+11,1),'연차 사용 기록'!$A$4:$A$1503,"&lt;"&amp;DATE(YEAR($B$2),MONTH($B$2)+12,1)))</f>
        <v/>
      </c>
    </row>
    <row r="164">
      <c r="A164" s="12" t="n"/>
      <c r="B164" s="12" t="n"/>
      <c r="C164" s="12" t="n"/>
      <c r="D164" s="7" t="n"/>
      <c r="E164" s="12" t="n"/>
      <c r="F164" s="12" t="n"/>
      <c r="G164" s="12">
        <f>IF(A164="","",SUMIFS('연차 사용 기록'!$H$4:$H$1503,'연차 사용 기록'!$C$4:$C$1503,A164,'연차 사용 기록'!$A$4:$A$1503,"&gt;="&amp;IF($B$2="",0,$B$2),'연차 사용 기록'!$A$4:$A$1503,"&lt;="&amp;IF($D$2="",2958465,$D$2)))</f>
        <v/>
      </c>
      <c r="H164" s="12">
        <f>IF(A164="","",(N(E164)+N(F164))-N(G164))</f>
        <v/>
      </c>
      <c r="I164" s="13">
        <f>IF(OR(A164="",(N(E164)+N(F164))=0),"",G164/(N(E164)+N(F164)))</f>
        <v/>
      </c>
      <c r="J164" s="7" t="n"/>
      <c r="K164" s="7" t="n"/>
      <c r="L164" s="12">
        <f>IF(OR(A164="",$D$2=""),"",IF(TODAY()&gt;$D$2,H164,""))</f>
        <v/>
      </c>
      <c r="M164" s="12" t="n"/>
      <c r="N164" s="14" t="n"/>
      <c r="O164" s="15">
        <f>IF(OR($A164="",$B$2=""),"",SUMIFS('연차 사용 기록'!$H$4:$H$1503,'연차 사용 기록'!$C$4:$C$1503,$A164,'연차 사용 기록'!$A$4:$A$1503,"&gt;="&amp;DATE(YEAR($B$2),MONTH($B$2)+0,1),'연차 사용 기록'!$A$4:$A$1503,"&lt;"&amp;DATE(YEAR($B$2),MONTH($B$2)+1,1)))</f>
        <v/>
      </c>
      <c r="P164" s="15">
        <f>IF(OR($A164="",$B$2=""),"",SUMIFS('연차 사용 기록'!$H$4:$H$1503,'연차 사용 기록'!$C$4:$C$1503,$A164,'연차 사용 기록'!$A$4:$A$1503,"&gt;="&amp;DATE(YEAR($B$2),MONTH($B$2)+1,1),'연차 사용 기록'!$A$4:$A$1503,"&lt;"&amp;DATE(YEAR($B$2),MONTH($B$2)+2,1)))</f>
        <v/>
      </c>
      <c r="Q164" s="15">
        <f>IF(OR($A164="",$B$2=""),"",SUMIFS('연차 사용 기록'!$H$4:$H$1503,'연차 사용 기록'!$C$4:$C$1503,$A164,'연차 사용 기록'!$A$4:$A$1503,"&gt;="&amp;DATE(YEAR($B$2),MONTH($B$2)+2,1),'연차 사용 기록'!$A$4:$A$1503,"&lt;"&amp;DATE(YEAR($B$2),MONTH($B$2)+3,1)))</f>
        <v/>
      </c>
      <c r="R164" s="15">
        <f>IF(OR($A164="",$B$2=""),"",SUMIFS('연차 사용 기록'!$H$4:$H$1503,'연차 사용 기록'!$C$4:$C$1503,$A164,'연차 사용 기록'!$A$4:$A$1503,"&gt;="&amp;DATE(YEAR($B$2),MONTH($B$2)+3,1),'연차 사용 기록'!$A$4:$A$1503,"&lt;"&amp;DATE(YEAR($B$2),MONTH($B$2)+4,1)))</f>
        <v/>
      </c>
      <c r="S164" s="15">
        <f>IF(OR($A164="",$B$2=""),"",SUMIFS('연차 사용 기록'!$H$4:$H$1503,'연차 사용 기록'!$C$4:$C$1503,$A164,'연차 사용 기록'!$A$4:$A$1503,"&gt;="&amp;DATE(YEAR($B$2),MONTH($B$2)+4,1),'연차 사용 기록'!$A$4:$A$1503,"&lt;"&amp;DATE(YEAR($B$2),MONTH($B$2)+5,1)))</f>
        <v/>
      </c>
      <c r="T164" s="15">
        <f>IF(OR($A164="",$B$2=""),"",SUMIFS('연차 사용 기록'!$H$4:$H$1503,'연차 사용 기록'!$C$4:$C$1503,$A164,'연차 사용 기록'!$A$4:$A$1503,"&gt;="&amp;DATE(YEAR($B$2),MONTH($B$2)+5,1),'연차 사용 기록'!$A$4:$A$1503,"&lt;"&amp;DATE(YEAR($B$2),MONTH($B$2)+6,1)))</f>
        <v/>
      </c>
      <c r="U164" s="15">
        <f>IF(OR($A164="",$B$2=""),"",SUMIFS('연차 사용 기록'!$H$4:$H$1503,'연차 사용 기록'!$C$4:$C$1503,$A164,'연차 사용 기록'!$A$4:$A$1503,"&gt;="&amp;DATE(YEAR($B$2),MONTH($B$2)+6,1),'연차 사용 기록'!$A$4:$A$1503,"&lt;"&amp;DATE(YEAR($B$2),MONTH($B$2)+7,1)))</f>
        <v/>
      </c>
      <c r="V164" s="15">
        <f>IF(OR($A164="",$B$2=""),"",SUMIFS('연차 사용 기록'!$H$4:$H$1503,'연차 사용 기록'!$C$4:$C$1503,$A164,'연차 사용 기록'!$A$4:$A$1503,"&gt;="&amp;DATE(YEAR($B$2),MONTH($B$2)+7,1),'연차 사용 기록'!$A$4:$A$1503,"&lt;"&amp;DATE(YEAR($B$2),MONTH($B$2)+8,1)))</f>
        <v/>
      </c>
      <c r="W164" s="15">
        <f>IF(OR($A164="",$B$2=""),"",SUMIFS('연차 사용 기록'!$H$4:$H$1503,'연차 사용 기록'!$C$4:$C$1503,$A164,'연차 사용 기록'!$A$4:$A$1503,"&gt;="&amp;DATE(YEAR($B$2),MONTH($B$2)+8,1),'연차 사용 기록'!$A$4:$A$1503,"&lt;"&amp;DATE(YEAR($B$2),MONTH($B$2)+9,1)))</f>
        <v/>
      </c>
      <c r="X164" s="15">
        <f>IF(OR($A164="",$B$2=""),"",SUMIFS('연차 사용 기록'!$H$4:$H$1503,'연차 사용 기록'!$C$4:$C$1503,$A164,'연차 사용 기록'!$A$4:$A$1503,"&gt;="&amp;DATE(YEAR($B$2),MONTH($B$2)+9,1),'연차 사용 기록'!$A$4:$A$1503,"&lt;"&amp;DATE(YEAR($B$2),MONTH($B$2)+10,1)))</f>
        <v/>
      </c>
      <c r="Y164" s="15">
        <f>IF(OR($A164="",$B$2=""),"",SUMIFS('연차 사용 기록'!$H$4:$H$1503,'연차 사용 기록'!$C$4:$C$1503,$A164,'연차 사용 기록'!$A$4:$A$1503,"&gt;="&amp;DATE(YEAR($B$2),MONTH($B$2)+10,1),'연차 사용 기록'!$A$4:$A$1503,"&lt;"&amp;DATE(YEAR($B$2),MONTH($B$2)+11,1)))</f>
        <v/>
      </c>
      <c r="Z164" s="15">
        <f>IF(OR($A164="",$B$2=""),"",SUMIFS('연차 사용 기록'!$H$4:$H$1503,'연차 사용 기록'!$C$4:$C$1503,$A164,'연차 사용 기록'!$A$4:$A$1503,"&gt;="&amp;DATE(YEAR($B$2),MONTH($B$2)+11,1),'연차 사용 기록'!$A$4:$A$1503,"&lt;"&amp;DATE(YEAR($B$2),MONTH($B$2)+12,1)))</f>
        <v/>
      </c>
    </row>
    <row r="165">
      <c r="A165" s="12" t="n"/>
      <c r="B165" s="12" t="n"/>
      <c r="C165" s="12" t="n"/>
      <c r="D165" s="7" t="n"/>
      <c r="E165" s="12" t="n"/>
      <c r="F165" s="12" t="n"/>
      <c r="G165" s="12">
        <f>IF(A165="","",SUMIFS('연차 사용 기록'!$H$4:$H$1503,'연차 사용 기록'!$C$4:$C$1503,A165,'연차 사용 기록'!$A$4:$A$1503,"&gt;="&amp;IF($B$2="",0,$B$2),'연차 사용 기록'!$A$4:$A$1503,"&lt;="&amp;IF($D$2="",2958465,$D$2)))</f>
        <v/>
      </c>
      <c r="H165" s="12">
        <f>IF(A165="","",(N(E165)+N(F165))-N(G165))</f>
        <v/>
      </c>
      <c r="I165" s="13">
        <f>IF(OR(A165="",(N(E165)+N(F165))=0),"",G165/(N(E165)+N(F165)))</f>
        <v/>
      </c>
      <c r="J165" s="7" t="n"/>
      <c r="K165" s="7" t="n"/>
      <c r="L165" s="12">
        <f>IF(OR(A165="",$D$2=""),"",IF(TODAY()&gt;$D$2,H165,""))</f>
        <v/>
      </c>
      <c r="M165" s="12" t="n"/>
      <c r="N165" s="14" t="n"/>
      <c r="O165" s="15">
        <f>IF(OR($A165="",$B$2=""),"",SUMIFS('연차 사용 기록'!$H$4:$H$1503,'연차 사용 기록'!$C$4:$C$1503,$A165,'연차 사용 기록'!$A$4:$A$1503,"&gt;="&amp;DATE(YEAR($B$2),MONTH($B$2)+0,1),'연차 사용 기록'!$A$4:$A$1503,"&lt;"&amp;DATE(YEAR($B$2),MONTH($B$2)+1,1)))</f>
        <v/>
      </c>
      <c r="P165" s="15">
        <f>IF(OR($A165="",$B$2=""),"",SUMIFS('연차 사용 기록'!$H$4:$H$1503,'연차 사용 기록'!$C$4:$C$1503,$A165,'연차 사용 기록'!$A$4:$A$1503,"&gt;="&amp;DATE(YEAR($B$2),MONTH($B$2)+1,1),'연차 사용 기록'!$A$4:$A$1503,"&lt;"&amp;DATE(YEAR($B$2),MONTH($B$2)+2,1)))</f>
        <v/>
      </c>
      <c r="Q165" s="15">
        <f>IF(OR($A165="",$B$2=""),"",SUMIFS('연차 사용 기록'!$H$4:$H$1503,'연차 사용 기록'!$C$4:$C$1503,$A165,'연차 사용 기록'!$A$4:$A$1503,"&gt;="&amp;DATE(YEAR($B$2),MONTH($B$2)+2,1),'연차 사용 기록'!$A$4:$A$1503,"&lt;"&amp;DATE(YEAR($B$2),MONTH($B$2)+3,1)))</f>
        <v/>
      </c>
      <c r="R165" s="15">
        <f>IF(OR($A165="",$B$2=""),"",SUMIFS('연차 사용 기록'!$H$4:$H$1503,'연차 사용 기록'!$C$4:$C$1503,$A165,'연차 사용 기록'!$A$4:$A$1503,"&gt;="&amp;DATE(YEAR($B$2),MONTH($B$2)+3,1),'연차 사용 기록'!$A$4:$A$1503,"&lt;"&amp;DATE(YEAR($B$2),MONTH($B$2)+4,1)))</f>
        <v/>
      </c>
      <c r="S165" s="15">
        <f>IF(OR($A165="",$B$2=""),"",SUMIFS('연차 사용 기록'!$H$4:$H$1503,'연차 사용 기록'!$C$4:$C$1503,$A165,'연차 사용 기록'!$A$4:$A$1503,"&gt;="&amp;DATE(YEAR($B$2),MONTH($B$2)+4,1),'연차 사용 기록'!$A$4:$A$1503,"&lt;"&amp;DATE(YEAR($B$2),MONTH($B$2)+5,1)))</f>
        <v/>
      </c>
      <c r="T165" s="15">
        <f>IF(OR($A165="",$B$2=""),"",SUMIFS('연차 사용 기록'!$H$4:$H$1503,'연차 사용 기록'!$C$4:$C$1503,$A165,'연차 사용 기록'!$A$4:$A$1503,"&gt;="&amp;DATE(YEAR($B$2),MONTH($B$2)+5,1),'연차 사용 기록'!$A$4:$A$1503,"&lt;"&amp;DATE(YEAR($B$2),MONTH($B$2)+6,1)))</f>
        <v/>
      </c>
      <c r="U165" s="15">
        <f>IF(OR($A165="",$B$2=""),"",SUMIFS('연차 사용 기록'!$H$4:$H$1503,'연차 사용 기록'!$C$4:$C$1503,$A165,'연차 사용 기록'!$A$4:$A$1503,"&gt;="&amp;DATE(YEAR($B$2),MONTH($B$2)+6,1),'연차 사용 기록'!$A$4:$A$1503,"&lt;"&amp;DATE(YEAR($B$2),MONTH($B$2)+7,1)))</f>
        <v/>
      </c>
      <c r="V165" s="15">
        <f>IF(OR($A165="",$B$2=""),"",SUMIFS('연차 사용 기록'!$H$4:$H$1503,'연차 사용 기록'!$C$4:$C$1503,$A165,'연차 사용 기록'!$A$4:$A$1503,"&gt;="&amp;DATE(YEAR($B$2),MONTH($B$2)+7,1),'연차 사용 기록'!$A$4:$A$1503,"&lt;"&amp;DATE(YEAR($B$2),MONTH($B$2)+8,1)))</f>
        <v/>
      </c>
      <c r="W165" s="15">
        <f>IF(OR($A165="",$B$2=""),"",SUMIFS('연차 사용 기록'!$H$4:$H$1503,'연차 사용 기록'!$C$4:$C$1503,$A165,'연차 사용 기록'!$A$4:$A$1503,"&gt;="&amp;DATE(YEAR($B$2),MONTH($B$2)+8,1),'연차 사용 기록'!$A$4:$A$1503,"&lt;"&amp;DATE(YEAR($B$2),MONTH($B$2)+9,1)))</f>
        <v/>
      </c>
      <c r="X165" s="15">
        <f>IF(OR($A165="",$B$2=""),"",SUMIFS('연차 사용 기록'!$H$4:$H$1503,'연차 사용 기록'!$C$4:$C$1503,$A165,'연차 사용 기록'!$A$4:$A$1503,"&gt;="&amp;DATE(YEAR($B$2),MONTH($B$2)+9,1),'연차 사용 기록'!$A$4:$A$1503,"&lt;"&amp;DATE(YEAR($B$2),MONTH($B$2)+10,1)))</f>
        <v/>
      </c>
      <c r="Y165" s="15">
        <f>IF(OR($A165="",$B$2=""),"",SUMIFS('연차 사용 기록'!$H$4:$H$1503,'연차 사용 기록'!$C$4:$C$1503,$A165,'연차 사용 기록'!$A$4:$A$1503,"&gt;="&amp;DATE(YEAR($B$2),MONTH($B$2)+10,1),'연차 사용 기록'!$A$4:$A$1503,"&lt;"&amp;DATE(YEAR($B$2),MONTH($B$2)+11,1)))</f>
        <v/>
      </c>
      <c r="Z165" s="15">
        <f>IF(OR($A165="",$B$2=""),"",SUMIFS('연차 사용 기록'!$H$4:$H$1503,'연차 사용 기록'!$C$4:$C$1503,$A165,'연차 사용 기록'!$A$4:$A$1503,"&gt;="&amp;DATE(YEAR($B$2),MONTH($B$2)+11,1),'연차 사용 기록'!$A$4:$A$1503,"&lt;"&amp;DATE(YEAR($B$2),MONTH($B$2)+12,1)))</f>
        <v/>
      </c>
    </row>
    <row r="166">
      <c r="A166" s="12" t="n"/>
      <c r="B166" s="12" t="n"/>
      <c r="C166" s="12" t="n"/>
      <c r="D166" s="7" t="n"/>
      <c r="E166" s="12" t="n"/>
      <c r="F166" s="12" t="n"/>
      <c r="G166" s="12">
        <f>IF(A166="","",SUMIFS('연차 사용 기록'!$H$4:$H$1503,'연차 사용 기록'!$C$4:$C$1503,A166,'연차 사용 기록'!$A$4:$A$1503,"&gt;="&amp;IF($B$2="",0,$B$2),'연차 사용 기록'!$A$4:$A$1503,"&lt;="&amp;IF($D$2="",2958465,$D$2)))</f>
        <v/>
      </c>
      <c r="H166" s="12">
        <f>IF(A166="","",(N(E166)+N(F166))-N(G166))</f>
        <v/>
      </c>
      <c r="I166" s="13">
        <f>IF(OR(A166="",(N(E166)+N(F166))=0),"",G166/(N(E166)+N(F166)))</f>
        <v/>
      </c>
      <c r="J166" s="7" t="n"/>
      <c r="K166" s="7" t="n"/>
      <c r="L166" s="12">
        <f>IF(OR(A166="",$D$2=""),"",IF(TODAY()&gt;$D$2,H166,""))</f>
        <v/>
      </c>
      <c r="M166" s="12" t="n"/>
      <c r="N166" s="14" t="n"/>
      <c r="O166" s="15">
        <f>IF(OR($A166="",$B$2=""),"",SUMIFS('연차 사용 기록'!$H$4:$H$1503,'연차 사용 기록'!$C$4:$C$1503,$A166,'연차 사용 기록'!$A$4:$A$1503,"&gt;="&amp;DATE(YEAR($B$2),MONTH($B$2)+0,1),'연차 사용 기록'!$A$4:$A$1503,"&lt;"&amp;DATE(YEAR($B$2),MONTH($B$2)+1,1)))</f>
        <v/>
      </c>
      <c r="P166" s="15">
        <f>IF(OR($A166="",$B$2=""),"",SUMIFS('연차 사용 기록'!$H$4:$H$1503,'연차 사용 기록'!$C$4:$C$1503,$A166,'연차 사용 기록'!$A$4:$A$1503,"&gt;="&amp;DATE(YEAR($B$2),MONTH($B$2)+1,1),'연차 사용 기록'!$A$4:$A$1503,"&lt;"&amp;DATE(YEAR($B$2),MONTH($B$2)+2,1)))</f>
        <v/>
      </c>
      <c r="Q166" s="15">
        <f>IF(OR($A166="",$B$2=""),"",SUMIFS('연차 사용 기록'!$H$4:$H$1503,'연차 사용 기록'!$C$4:$C$1503,$A166,'연차 사용 기록'!$A$4:$A$1503,"&gt;="&amp;DATE(YEAR($B$2),MONTH($B$2)+2,1),'연차 사용 기록'!$A$4:$A$1503,"&lt;"&amp;DATE(YEAR($B$2),MONTH($B$2)+3,1)))</f>
        <v/>
      </c>
      <c r="R166" s="15">
        <f>IF(OR($A166="",$B$2=""),"",SUMIFS('연차 사용 기록'!$H$4:$H$1503,'연차 사용 기록'!$C$4:$C$1503,$A166,'연차 사용 기록'!$A$4:$A$1503,"&gt;="&amp;DATE(YEAR($B$2),MONTH($B$2)+3,1),'연차 사용 기록'!$A$4:$A$1503,"&lt;"&amp;DATE(YEAR($B$2),MONTH($B$2)+4,1)))</f>
        <v/>
      </c>
      <c r="S166" s="15">
        <f>IF(OR($A166="",$B$2=""),"",SUMIFS('연차 사용 기록'!$H$4:$H$1503,'연차 사용 기록'!$C$4:$C$1503,$A166,'연차 사용 기록'!$A$4:$A$1503,"&gt;="&amp;DATE(YEAR($B$2),MONTH($B$2)+4,1),'연차 사용 기록'!$A$4:$A$1503,"&lt;"&amp;DATE(YEAR($B$2),MONTH($B$2)+5,1)))</f>
        <v/>
      </c>
      <c r="T166" s="15">
        <f>IF(OR($A166="",$B$2=""),"",SUMIFS('연차 사용 기록'!$H$4:$H$1503,'연차 사용 기록'!$C$4:$C$1503,$A166,'연차 사용 기록'!$A$4:$A$1503,"&gt;="&amp;DATE(YEAR($B$2),MONTH($B$2)+5,1),'연차 사용 기록'!$A$4:$A$1503,"&lt;"&amp;DATE(YEAR($B$2),MONTH($B$2)+6,1)))</f>
        <v/>
      </c>
      <c r="U166" s="15">
        <f>IF(OR($A166="",$B$2=""),"",SUMIFS('연차 사용 기록'!$H$4:$H$1503,'연차 사용 기록'!$C$4:$C$1503,$A166,'연차 사용 기록'!$A$4:$A$1503,"&gt;="&amp;DATE(YEAR($B$2),MONTH($B$2)+6,1),'연차 사용 기록'!$A$4:$A$1503,"&lt;"&amp;DATE(YEAR($B$2),MONTH($B$2)+7,1)))</f>
        <v/>
      </c>
      <c r="V166" s="15">
        <f>IF(OR($A166="",$B$2=""),"",SUMIFS('연차 사용 기록'!$H$4:$H$1503,'연차 사용 기록'!$C$4:$C$1503,$A166,'연차 사용 기록'!$A$4:$A$1503,"&gt;="&amp;DATE(YEAR($B$2),MONTH($B$2)+7,1),'연차 사용 기록'!$A$4:$A$1503,"&lt;"&amp;DATE(YEAR($B$2),MONTH($B$2)+8,1)))</f>
        <v/>
      </c>
      <c r="W166" s="15">
        <f>IF(OR($A166="",$B$2=""),"",SUMIFS('연차 사용 기록'!$H$4:$H$1503,'연차 사용 기록'!$C$4:$C$1503,$A166,'연차 사용 기록'!$A$4:$A$1503,"&gt;="&amp;DATE(YEAR($B$2),MONTH($B$2)+8,1),'연차 사용 기록'!$A$4:$A$1503,"&lt;"&amp;DATE(YEAR($B$2),MONTH($B$2)+9,1)))</f>
        <v/>
      </c>
      <c r="X166" s="15">
        <f>IF(OR($A166="",$B$2=""),"",SUMIFS('연차 사용 기록'!$H$4:$H$1503,'연차 사용 기록'!$C$4:$C$1503,$A166,'연차 사용 기록'!$A$4:$A$1503,"&gt;="&amp;DATE(YEAR($B$2),MONTH($B$2)+9,1),'연차 사용 기록'!$A$4:$A$1503,"&lt;"&amp;DATE(YEAR($B$2),MONTH($B$2)+10,1)))</f>
        <v/>
      </c>
      <c r="Y166" s="15">
        <f>IF(OR($A166="",$B$2=""),"",SUMIFS('연차 사용 기록'!$H$4:$H$1503,'연차 사용 기록'!$C$4:$C$1503,$A166,'연차 사용 기록'!$A$4:$A$1503,"&gt;="&amp;DATE(YEAR($B$2),MONTH($B$2)+10,1),'연차 사용 기록'!$A$4:$A$1503,"&lt;"&amp;DATE(YEAR($B$2),MONTH($B$2)+11,1)))</f>
        <v/>
      </c>
      <c r="Z166" s="15">
        <f>IF(OR($A166="",$B$2=""),"",SUMIFS('연차 사용 기록'!$H$4:$H$1503,'연차 사용 기록'!$C$4:$C$1503,$A166,'연차 사용 기록'!$A$4:$A$1503,"&gt;="&amp;DATE(YEAR($B$2),MONTH($B$2)+11,1),'연차 사용 기록'!$A$4:$A$1503,"&lt;"&amp;DATE(YEAR($B$2),MONTH($B$2)+12,1)))</f>
        <v/>
      </c>
    </row>
    <row r="167">
      <c r="A167" s="12" t="n"/>
      <c r="B167" s="12" t="n"/>
      <c r="C167" s="12" t="n"/>
      <c r="D167" s="7" t="n"/>
      <c r="E167" s="12" t="n"/>
      <c r="F167" s="12" t="n"/>
      <c r="G167" s="12">
        <f>IF(A167="","",SUMIFS('연차 사용 기록'!$H$4:$H$1503,'연차 사용 기록'!$C$4:$C$1503,A167,'연차 사용 기록'!$A$4:$A$1503,"&gt;="&amp;IF($B$2="",0,$B$2),'연차 사용 기록'!$A$4:$A$1503,"&lt;="&amp;IF($D$2="",2958465,$D$2)))</f>
        <v/>
      </c>
      <c r="H167" s="12">
        <f>IF(A167="","",(N(E167)+N(F167))-N(G167))</f>
        <v/>
      </c>
      <c r="I167" s="13">
        <f>IF(OR(A167="",(N(E167)+N(F167))=0),"",G167/(N(E167)+N(F167)))</f>
        <v/>
      </c>
      <c r="J167" s="7" t="n"/>
      <c r="K167" s="7" t="n"/>
      <c r="L167" s="12">
        <f>IF(OR(A167="",$D$2=""),"",IF(TODAY()&gt;$D$2,H167,""))</f>
        <v/>
      </c>
      <c r="M167" s="12" t="n"/>
      <c r="N167" s="14" t="n"/>
      <c r="O167" s="15">
        <f>IF(OR($A167="",$B$2=""),"",SUMIFS('연차 사용 기록'!$H$4:$H$1503,'연차 사용 기록'!$C$4:$C$1503,$A167,'연차 사용 기록'!$A$4:$A$1503,"&gt;="&amp;DATE(YEAR($B$2),MONTH($B$2)+0,1),'연차 사용 기록'!$A$4:$A$1503,"&lt;"&amp;DATE(YEAR($B$2),MONTH($B$2)+1,1)))</f>
        <v/>
      </c>
      <c r="P167" s="15">
        <f>IF(OR($A167="",$B$2=""),"",SUMIFS('연차 사용 기록'!$H$4:$H$1503,'연차 사용 기록'!$C$4:$C$1503,$A167,'연차 사용 기록'!$A$4:$A$1503,"&gt;="&amp;DATE(YEAR($B$2),MONTH($B$2)+1,1),'연차 사용 기록'!$A$4:$A$1503,"&lt;"&amp;DATE(YEAR($B$2),MONTH($B$2)+2,1)))</f>
        <v/>
      </c>
      <c r="Q167" s="15">
        <f>IF(OR($A167="",$B$2=""),"",SUMIFS('연차 사용 기록'!$H$4:$H$1503,'연차 사용 기록'!$C$4:$C$1503,$A167,'연차 사용 기록'!$A$4:$A$1503,"&gt;="&amp;DATE(YEAR($B$2),MONTH($B$2)+2,1),'연차 사용 기록'!$A$4:$A$1503,"&lt;"&amp;DATE(YEAR($B$2),MONTH($B$2)+3,1)))</f>
        <v/>
      </c>
      <c r="R167" s="15">
        <f>IF(OR($A167="",$B$2=""),"",SUMIFS('연차 사용 기록'!$H$4:$H$1503,'연차 사용 기록'!$C$4:$C$1503,$A167,'연차 사용 기록'!$A$4:$A$1503,"&gt;="&amp;DATE(YEAR($B$2),MONTH($B$2)+3,1),'연차 사용 기록'!$A$4:$A$1503,"&lt;"&amp;DATE(YEAR($B$2),MONTH($B$2)+4,1)))</f>
        <v/>
      </c>
      <c r="S167" s="15">
        <f>IF(OR($A167="",$B$2=""),"",SUMIFS('연차 사용 기록'!$H$4:$H$1503,'연차 사용 기록'!$C$4:$C$1503,$A167,'연차 사용 기록'!$A$4:$A$1503,"&gt;="&amp;DATE(YEAR($B$2),MONTH($B$2)+4,1),'연차 사용 기록'!$A$4:$A$1503,"&lt;"&amp;DATE(YEAR($B$2),MONTH($B$2)+5,1)))</f>
        <v/>
      </c>
      <c r="T167" s="15">
        <f>IF(OR($A167="",$B$2=""),"",SUMIFS('연차 사용 기록'!$H$4:$H$1503,'연차 사용 기록'!$C$4:$C$1503,$A167,'연차 사용 기록'!$A$4:$A$1503,"&gt;="&amp;DATE(YEAR($B$2),MONTH($B$2)+5,1),'연차 사용 기록'!$A$4:$A$1503,"&lt;"&amp;DATE(YEAR($B$2),MONTH($B$2)+6,1)))</f>
        <v/>
      </c>
      <c r="U167" s="15">
        <f>IF(OR($A167="",$B$2=""),"",SUMIFS('연차 사용 기록'!$H$4:$H$1503,'연차 사용 기록'!$C$4:$C$1503,$A167,'연차 사용 기록'!$A$4:$A$1503,"&gt;="&amp;DATE(YEAR($B$2),MONTH($B$2)+6,1),'연차 사용 기록'!$A$4:$A$1503,"&lt;"&amp;DATE(YEAR($B$2),MONTH($B$2)+7,1)))</f>
        <v/>
      </c>
      <c r="V167" s="15">
        <f>IF(OR($A167="",$B$2=""),"",SUMIFS('연차 사용 기록'!$H$4:$H$1503,'연차 사용 기록'!$C$4:$C$1503,$A167,'연차 사용 기록'!$A$4:$A$1503,"&gt;="&amp;DATE(YEAR($B$2),MONTH($B$2)+7,1),'연차 사용 기록'!$A$4:$A$1503,"&lt;"&amp;DATE(YEAR($B$2),MONTH($B$2)+8,1)))</f>
        <v/>
      </c>
      <c r="W167" s="15">
        <f>IF(OR($A167="",$B$2=""),"",SUMIFS('연차 사용 기록'!$H$4:$H$1503,'연차 사용 기록'!$C$4:$C$1503,$A167,'연차 사용 기록'!$A$4:$A$1503,"&gt;="&amp;DATE(YEAR($B$2),MONTH($B$2)+8,1),'연차 사용 기록'!$A$4:$A$1503,"&lt;"&amp;DATE(YEAR($B$2),MONTH($B$2)+9,1)))</f>
        <v/>
      </c>
      <c r="X167" s="15">
        <f>IF(OR($A167="",$B$2=""),"",SUMIFS('연차 사용 기록'!$H$4:$H$1503,'연차 사용 기록'!$C$4:$C$1503,$A167,'연차 사용 기록'!$A$4:$A$1503,"&gt;="&amp;DATE(YEAR($B$2),MONTH($B$2)+9,1),'연차 사용 기록'!$A$4:$A$1503,"&lt;"&amp;DATE(YEAR($B$2),MONTH($B$2)+10,1)))</f>
        <v/>
      </c>
      <c r="Y167" s="15">
        <f>IF(OR($A167="",$B$2=""),"",SUMIFS('연차 사용 기록'!$H$4:$H$1503,'연차 사용 기록'!$C$4:$C$1503,$A167,'연차 사용 기록'!$A$4:$A$1503,"&gt;="&amp;DATE(YEAR($B$2),MONTH($B$2)+10,1),'연차 사용 기록'!$A$4:$A$1503,"&lt;"&amp;DATE(YEAR($B$2),MONTH($B$2)+11,1)))</f>
        <v/>
      </c>
      <c r="Z167" s="15">
        <f>IF(OR($A167="",$B$2=""),"",SUMIFS('연차 사용 기록'!$H$4:$H$1503,'연차 사용 기록'!$C$4:$C$1503,$A167,'연차 사용 기록'!$A$4:$A$1503,"&gt;="&amp;DATE(YEAR($B$2),MONTH($B$2)+11,1),'연차 사용 기록'!$A$4:$A$1503,"&lt;"&amp;DATE(YEAR($B$2),MONTH($B$2)+12,1)))</f>
        <v/>
      </c>
    </row>
    <row r="168">
      <c r="A168" s="12" t="n"/>
      <c r="B168" s="12" t="n"/>
      <c r="C168" s="12" t="n"/>
      <c r="D168" s="7" t="n"/>
      <c r="E168" s="12" t="n"/>
      <c r="F168" s="12" t="n"/>
      <c r="G168" s="12">
        <f>IF(A168="","",SUMIFS('연차 사용 기록'!$H$4:$H$1503,'연차 사용 기록'!$C$4:$C$1503,A168,'연차 사용 기록'!$A$4:$A$1503,"&gt;="&amp;IF($B$2="",0,$B$2),'연차 사용 기록'!$A$4:$A$1503,"&lt;="&amp;IF($D$2="",2958465,$D$2)))</f>
        <v/>
      </c>
      <c r="H168" s="12">
        <f>IF(A168="","",(N(E168)+N(F168))-N(G168))</f>
        <v/>
      </c>
      <c r="I168" s="13">
        <f>IF(OR(A168="",(N(E168)+N(F168))=0),"",G168/(N(E168)+N(F168)))</f>
        <v/>
      </c>
      <c r="J168" s="7" t="n"/>
      <c r="K168" s="7" t="n"/>
      <c r="L168" s="12">
        <f>IF(OR(A168="",$D$2=""),"",IF(TODAY()&gt;$D$2,H168,""))</f>
        <v/>
      </c>
      <c r="M168" s="12" t="n"/>
      <c r="N168" s="14" t="n"/>
      <c r="O168" s="15">
        <f>IF(OR($A168="",$B$2=""),"",SUMIFS('연차 사용 기록'!$H$4:$H$1503,'연차 사용 기록'!$C$4:$C$1503,$A168,'연차 사용 기록'!$A$4:$A$1503,"&gt;="&amp;DATE(YEAR($B$2),MONTH($B$2)+0,1),'연차 사용 기록'!$A$4:$A$1503,"&lt;"&amp;DATE(YEAR($B$2),MONTH($B$2)+1,1)))</f>
        <v/>
      </c>
      <c r="P168" s="15">
        <f>IF(OR($A168="",$B$2=""),"",SUMIFS('연차 사용 기록'!$H$4:$H$1503,'연차 사용 기록'!$C$4:$C$1503,$A168,'연차 사용 기록'!$A$4:$A$1503,"&gt;="&amp;DATE(YEAR($B$2),MONTH($B$2)+1,1),'연차 사용 기록'!$A$4:$A$1503,"&lt;"&amp;DATE(YEAR($B$2),MONTH($B$2)+2,1)))</f>
        <v/>
      </c>
      <c r="Q168" s="15">
        <f>IF(OR($A168="",$B$2=""),"",SUMIFS('연차 사용 기록'!$H$4:$H$1503,'연차 사용 기록'!$C$4:$C$1503,$A168,'연차 사용 기록'!$A$4:$A$1503,"&gt;="&amp;DATE(YEAR($B$2),MONTH($B$2)+2,1),'연차 사용 기록'!$A$4:$A$1503,"&lt;"&amp;DATE(YEAR($B$2),MONTH($B$2)+3,1)))</f>
        <v/>
      </c>
      <c r="R168" s="15">
        <f>IF(OR($A168="",$B$2=""),"",SUMIFS('연차 사용 기록'!$H$4:$H$1503,'연차 사용 기록'!$C$4:$C$1503,$A168,'연차 사용 기록'!$A$4:$A$1503,"&gt;="&amp;DATE(YEAR($B$2),MONTH($B$2)+3,1),'연차 사용 기록'!$A$4:$A$1503,"&lt;"&amp;DATE(YEAR($B$2),MONTH($B$2)+4,1)))</f>
        <v/>
      </c>
      <c r="S168" s="15">
        <f>IF(OR($A168="",$B$2=""),"",SUMIFS('연차 사용 기록'!$H$4:$H$1503,'연차 사용 기록'!$C$4:$C$1503,$A168,'연차 사용 기록'!$A$4:$A$1503,"&gt;="&amp;DATE(YEAR($B$2),MONTH($B$2)+4,1),'연차 사용 기록'!$A$4:$A$1503,"&lt;"&amp;DATE(YEAR($B$2),MONTH($B$2)+5,1)))</f>
        <v/>
      </c>
      <c r="T168" s="15">
        <f>IF(OR($A168="",$B$2=""),"",SUMIFS('연차 사용 기록'!$H$4:$H$1503,'연차 사용 기록'!$C$4:$C$1503,$A168,'연차 사용 기록'!$A$4:$A$1503,"&gt;="&amp;DATE(YEAR($B$2),MONTH($B$2)+5,1),'연차 사용 기록'!$A$4:$A$1503,"&lt;"&amp;DATE(YEAR($B$2),MONTH($B$2)+6,1)))</f>
        <v/>
      </c>
      <c r="U168" s="15">
        <f>IF(OR($A168="",$B$2=""),"",SUMIFS('연차 사용 기록'!$H$4:$H$1503,'연차 사용 기록'!$C$4:$C$1503,$A168,'연차 사용 기록'!$A$4:$A$1503,"&gt;="&amp;DATE(YEAR($B$2),MONTH($B$2)+6,1),'연차 사용 기록'!$A$4:$A$1503,"&lt;"&amp;DATE(YEAR($B$2),MONTH($B$2)+7,1)))</f>
        <v/>
      </c>
      <c r="V168" s="15">
        <f>IF(OR($A168="",$B$2=""),"",SUMIFS('연차 사용 기록'!$H$4:$H$1503,'연차 사용 기록'!$C$4:$C$1503,$A168,'연차 사용 기록'!$A$4:$A$1503,"&gt;="&amp;DATE(YEAR($B$2),MONTH($B$2)+7,1),'연차 사용 기록'!$A$4:$A$1503,"&lt;"&amp;DATE(YEAR($B$2),MONTH($B$2)+8,1)))</f>
        <v/>
      </c>
      <c r="W168" s="15">
        <f>IF(OR($A168="",$B$2=""),"",SUMIFS('연차 사용 기록'!$H$4:$H$1503,'연차 사용 기록'!$C$4:$C$1503,$A168,'연차 사용 기록'!$A$4:$A$1503,"&gt;="&amp;DATE(YEAR($B$2),MONTH($B$2)+8,1),'연차 사용 기록'!$A$4:$A$1503,"&lt;"&amp;DATE(YEAR($B$2),MONTH($B$2)+9,1)))</f>
        <v/>
      </c>
      <c r="X168" s="15">
        <f>IF(OR($A168="",$B$2=""),"",SUMIFS('연차 사용 기록'!$H$4:$H$1503,'연차 사용 기록'!$C$4:$C$1503,$A168,'연차 사용 기록'!$A$4:$A$1503,"&gt;="&amp;DATE(YEAR($B$2),MONTH($B$2)+9,1),'연차 사용 기록'!$A$4:$A$1503,"&lt;"&amp;DATE(YEAR($B$2),MONTH($B$2)+10,1)))</f>
        <v/>
      </c>
      <c r="Y168" s="15">
        <f>IF(OR($A168="",$B$2=""),"",SUMIFS('연차 사용 기록'!$H$4:$H$1503,'연차 사용 기록'!$C$4:$C$1503,$A168,'연차 사용 기록'!$A$4:$A$1503,"&gt;="&amp;DATE(YEAR($B$2),MONTH($B$2)+10,1),'연차 사용 기록'!$A$4:$A$1503,"&lt;"&amp;DATE(YEAR($B$2),MONTH($B$2)+11,1)))</f>
        <v/>
      </c>
      <c r="Z168" s="15">
        <f>IF(OR($A168="",$B$2=""),"",SUMIFS('연차 사용 기록'!$H$4:$H$1503,'연차 사용 기록'!$C$4:$C$1503,$A168,'연차 사용 기록'!$A$4:$A$1503,"&gt;="&amp;DATE(YEAR($B$2),MONTH($B$2)+11,1),'연차 사용 기록'!$A$4:$A$1503,"&lt;"&amp;DATE(YEAR($B$2),MONTH($B$2)+12,1)))</f>
        <v/>
      </c>
    </row>
    <row r="169">
      <c r="A169" s="12" t="n"/>
      <c r="B169" s="12" t="n"/>
      <c r="C169" s="12" t="n"/>
      <c r="D169" s="7" t="n"/>
      <c r="E169" s="12" t="n"/>
      <c r="F169" s="12" t="n"/>
      <c r="G169" s="12">
        <f>IF(A169="","",SUMIFS('연차 사용 기록'!$H$4:$H$1503,'연차 사용 기록'!$C$4:$C$1503,A169,'연차 사용 기록'!$A$4:$A$1503,"&gt;="&amp;IF($B$2="",0,$B$2),'연차 사용 기록'!$A$4:$A$1503,"&lt;="&amp;IF($D$2="",2958465,$D$2)))</f>
        <v/>
      </c>
      <c r="H169" s="12">
        <f>IF(A169="","",(N(E169)+N(F169))-N(G169))</f>
        <v/>
      </c>
      <c r="I169" s="13">
        <f>IF(OR(A169="",(N(E169)+N(F169))=0),"",G169/(N(E169)+N(F169)))</f>
        <v/>
      </c>
      <c r="J169" s="7" t="n"/>
      <c r="K169" s="7" t="n"/>
      <c r="L169" s="12">
        <f>IF(OR(A169="",$D$2=""),"",IF(TODAY()&gt;$D$2,H169,""))</f>
        <v/>
      </c>
      <c r="M169" s="12" t="n"/>
      <c r="N169" s="14" t="n"/>
      <c r="O169" s="15">
        <f>IF(OR($A169="",$B$2=""),"",SUMIFS('연차 사용 기록'!$H$4:$H$1503,'연차 사용 기록'!$C$4:$C$1503,$A169,'연차 사용 기록'!$A$4:$A$1503,"&gt;="&amp;DATE(YEAR($B$2),MONTH($B$2)+0,1),'연차 사용 기록'!$A$4:$A$1503,"&lt;"&amp;DATE(YEAR($B$2),MONTH($B$2)+1,1)))</f>
        <v/>
      </c>
      <c r="P169" s="15">
        <f>IF(OR($A169="",$B$2=""),"",SUMIFS('연차 사용 기록'!$H$4:$H$1503,'연차 사용 기록'!$C$4:$C$1503,$A169,'연차 사용 기록'!$A$4:$A$1503,"&gt;="&amp;DATE(YEAR($B$2),MONTH($B$2)+1,1),'연차 사용 기록'!$A$4:$A$1503,"&lt;"&amp;DATE(YEAR($B$2),MONTH($B$2)+2,1)))</f>
        <v/>
      </c>
      <c r="Q169" s="15">
        <f>IF(OR($A169="",$B$2=""),"",SUMIFS('연차 사용 기록'!$H$4:$H$1503,'연차 사용 기록'!$C$4:$C$1503,$A169,'연차 사용 기록'!$A$4:$A$1503,"&gt;="&amp;DATE(YEAR($B$2),MONTH($B$2)+2,1),'연차 사용 기록'!$A$4:$A$1503,"&lt;"&amp;DATE(YEAR($B$2),MONTH($B$2)+3,1)))</f>
        <v/>
      </c>
      <c r="R169" s="15">
        <f>IF(OR($A169="",$B$2=""),"",SUMIFS('연차 사용 기록'!$H$4:$H$1503,'연차 사용 기록'!$C$4:$C$1503,$A169,'연차 사용 기록'!$A$4:$A$1503,"&gt;="&amp;DATE(YEAR($B$2),MONTH($B$2)+3,1),'연차 사용 기록'!$A$4:$A$1503,"&lt;"&amp;DATE(YEAR($B$2),MONTH($B$2)+4,1)))</f>
        <v/>
      </c>
      <c r="S169" s="15">
        <f>IF(OR($A169="",$B$2=""),"",SUMIFS('연차 사용 기록'!$H$4:$H$1503,'연차 사용 기록'!$C$4:$C$1503,$A169,'연차 사용 기록'!$A$4:$A$1503,"&gt;="&amp;DATE(YEAR($B$2),MONTH($B$2)+4,1),'연차 사용 기록'!$A$4:$A$1503,"&lt;"&amp;DATE(YEAR($B$2),MONTH($B$2)+5,1)))</f>
        <v/>
      </c>
      <c r="T169" s="15">
        <f>IF(OR($A169="",$B$2=""),"",SUMIFS('연차 사용 기록'!$H$4:$H$1503,'연차 사용 기록'!$C$4:$C$1503,$A169,'연차 사용 기록'!$A$4:$A$1503,"&gt;="&amp;DATE(YEAR($B$2),MONTH($B$2)+5,1),'연차 사용 기록'!$A$4:$A$1503,"&lt;"&amp;DATE(YEAR($B$2),MONTH($B$2)+6,1)))</f>
        <v/>
      </c>
      <c r="U169" s="15">
        <f>IF(OR($A169="",$B$2=""),"",SUMIFS('연차 사용 기록'!$H$4:$H$1503,'연차 사용 기록'!$C$4:$C$1503,$A169,'연차 사용 기록'!$A$4:$A$1503,"&gt;="&amp;DATE(YEAR($B$2),MONTH($B$2)+6,1),'연차 사용 기록'!$A$4:$A$1503,"&lt;"&amp;DATE(YEAR($B$2),MONTH($B$2)+7,1)))</f>
        <v/>
      </c>
      <c r="V169" s="15">
        <f>IF(OR($A169="",$B$2=""),"",SUMIFS('연차 사용 기록'!$H$4:$H$1503,'연차 사용 기록'!$C$4:$C$1503,$A169,'연차 사용 기록'!$A$4:$A$1503,"&gt;="&amp;DATE(YEAR($B$2),MONTH($B$2)+7,1),'연차 사용 기록'!$A$4:$A$1503,"&lt;"&amp;DATE(YEAR($B$2),MONTH($B$2)+8,1)))</f>
        <v/>
      </c>
      <c r="W169" s="15">
        <f>IF(OR($A169="",$B$2=""),"",SUMIFS('연차 사용 기록'!$H$4:$H$1503,'연차 사용 기록'!$C$4:$C$1503,$A169,'연차 사용 기록'!$A$4:$A$1503,"&gt;="&amp;DATE(YEAR($B$2),MONTH($B$2)+8,1),'연차 사용 기록'!$A$4:$A$1503,"&lt;"&amp;DATE(YEAR($B$2),MONTH($B$2)+9,1)))</f>
        <v/>
      </c>
      <c r="X169" s="15">
        <f>IF(OR($A169="",$B$2=""),"",SUMIFS('연차 사용 기록'!$H$4:$H$1503,'연차 사용 기록'!$C$4:$C$1503,$A169,'연차 사용 기록'!$A$4:$A$1503,"&gt;="&amp;DATE(YEAR($B$2),MONTH($B$2)+9,1),'연차 사용 기록'!$A$4:$A$1503,"&lt;"&amp;DATE(YEAR($B$2),MONTH($B$2)+10,1)))</f>
        <v/>
      </c>
      <c r="Y169" s="15">
        <f>IF(OR($A169="",$B$2=""),"",SUMIFS('연차 사용 기록'!$H$4:$H$1503,'연차 사용 기록'!$C$4:$C$1503,$A169,'연차 사용 기록'!$A$4:$A$1503,"&gt;="&amp;DATE(YEAR($B$2),MONTH($B$2)+10,1),'연차 사용 기록'!$A$4:$A$1503,"&lt;"&amp;DATE(YEAR($B$2),MONTH($B$2)+11,1)))</f>
        <v/>
      </c>
      <c r="Z169" s="15">
        <f>IF(OR($A169="",$B$2=""),"",SUMIFS('연차 사용 기록'!$H$4:$H$1503,'연차 사용 기록'!$C$4:$C$1503,$A169,'연차 사용 기록'!$A$4:$A$1503,"&gt;="&amp;DATE(YEAR($B$2),MONTH($B$2)+11,1),'연차 사용 기록'!$A$4:$A$1503,"&lt;"&amp;DATE(YEAR($B$2),MONTH($B$2)+12,1)))</f>
        <v/>
      </c>
    </row>
    <row r="170">
      <c r="A170" s="12" t="n"/>
      <c r="B170" s="12" t="n"/>
      <c r="C170" s="12" t="n"/>
      <c r="D170" s="7" t="n"/>
      <c r="E170" s="12" t="n"/>
      <c r="F170" s="12" t="n"/>
      <c r="G170" s="12">
        <f>IF(A170="","",SUMIFS('연차 사용 기록'!$H$4:$H$1503,'연차 사용 기록'!$C$4:$C$1503,A170,'연차 사용 기록'!$A$4:$A$1503,"&gt;="&amp;IF($B$2="",0,$B$2),'연차 사용 기록'!$A$4:$A$1503,"&lt;="&amp;IF($D$2="",2958465,$D$2)))</f>
        <v/>
      </c>
      <c r="H170" s="12">
        <f>IF(A170="","",(N(E170)+N(F170))-N(G170))</f>
        <v/>
      </c>
      <c r="I170" s="13">
        <f>IF(OR(A170="",(N(E170)+N(F170))=0),"",G170/(N(E170)+N(F170)))</f>
        <v/>
      </c>
      <c r="J170" s="7" t="n"/>
      <c r="K170" s="7" t="n"/>
      <c r="L170" s="12">
        <f>IF(OR(A170="",$D$2=""),"",IF(TODAY()&gt;$D$2,H170,""))</f>
        <v/>
      </c>
      <c r="M170" s="12" t="n"/>
      <c r="N170" s="14" t="n"/>
      <c r="O170" s="15">
        <f>IF(OR($A170="",$B$2=""),"",SUMIFS('연차 사용 기록'!$H$4:$H$1503,'연차 사용 기록'!$C$4:$C$1503,$A170,'연차 사용 기록'!$A$4:$A$1503,"&gt;="&amp;DATE(YEAR($B$2),MONTH($B$2)+0,1),'연차 사용 기록'!$A$4:$A$1503,"&lt;"&amp;DATE(YEAR($B$2),MONTH($B$2)+1,1)))</f>
        <v/>
      </c>
      <c r="P170" s="15">
        <f>IF(OR($A170="",$B$2=""),"",SUMIFS('연차 사용 기록'!$H$4:$H$1503,'연차 사용 기록'!$C$4:$C$1503,$A170,'연차 사용 기록'!$A$4:$A$1503,"&gt;="&amp;DATE(YEAR($B$2),MONTH($B$2)+1,1),'연차 사용 기록'!$A$4:$A$1503,"&lt;"&amp;DATE(YEAR($B$2),MONTH($B$2)+2,1)))</f>
        <v/>
      </c>
      <c r="Q170" s="15">
        <f>IF(OR($A170="",$B$2=""),"",SUMIFS('연차 사용 기록'!$H$4:$H$1503,'연차 사용 기록'!$C$4:$C$1503,$A170,'연차 사용 기록'!$A$4:$A$1503,"&gt;="&amp;DATE(YEAR($B$2),MONTH($B$2)+2,1),'연차 사용 기록'!$A$4:$A$1503,"&lt;"&amp;DATE(YEAR($B$2),MONTH($B$2)+3,1)))</f>
        <v/>
      </c>
      <c r="R170" s="15">
        <f>IF(OR($A170="",$B$2=""),"",SUMIFS('연차 사용 기록'!$H$4:$H$1503,'연차 사용 기록'!$C$4:$C$1503,$A170,'연차 사용 기록'!$A$4:$A$1503,"&gt;="&amp;DATE(YEAR($B$2),MONTH($B$2)+3,1),'연차 사용 기록'!$A$4:$A$1503,"&lt;"&amp;DATE(YEAR($B$2),MONTH($B$2)+4,1)))</f>
        <v/>
      </c>
      <c r="S170" s="15">
        <f>IF(OR($A170="",$B$2=""),"",SUMIFS('연차 사용 기록'!$H$4:$H$1503,'연차 사용 기록'!$C$4:$C$1503,$A170,'연차 사용 기록'!$A$4:$A$1503,"&gt;="&amp;DATE(YEAR($B$2),MONTH($B$2)+4,1),'연차 사용 기록'!$A$4:$A$1503,"&lt;"&amp;DATE(YEAR($B$2),MONTH($B$2)+5,1)))</f>
        <v/>
      </c>
      <c r="T170" s="15">
        <f>IF(OR($A170="",$B$2=""),"",SUMIFS('연차 사용 기록'!$H$4:$H$1503,'연차 사용 기록'!$C$4:$C$1503,$A170,'연차 사용 기록'!$A$4:$A$1503,"&gt;="&amp;DATE(YEAR($B$2),MONTH($B$2)+5,1),'연차 사용 기록'!$A$4:$A$1503,"&lt;"&amp;DATE(YEAR($B$2),MONTH($B$2)+6,1)))</f>
        <v/>
      </c>
      <c r="U170" s="15">
        <f>IF(OR($A170="",$B$2=""),"",SUMIFS('연차 사용 기록'!$H$4:$H$1503,'연차 사용 기록'!$C$4:$C$1503,$A170,'연차 사용 기록'!$A$4:$A$1503,"&gt;="&amp;DATE(YEAR($B$2),MONTH($B$2)+6,1),'연차 사용 기록'!$A$4:$A$1503,"&lt;"&amp;DATE(YEAR($B$2),MONTH($B$2)+7,1)))</f>
        <v/>
      </c>
      <c r="V170" s="15">
        <f>IF(OR($A170="",$B$2=""),"",SUMIFS('연차 사용 기록'!$H$4:$H$1503,'연차 사용 기록'!$C$4:$C$1503,$A170,'연차 사용 기록'!$A$4:$A$1503,"&gt;="&amp;DATE(YEAR($B$2),MONTH($B$2)+7,1),'연차 사용 기록'!$A$4:$A$1503,"&lt;"&amp;DATE(YEAR($B$2),MONTH($B$2)+8,1)))</f>
        <v/>
      </c>
      <c r="W170" s="15">
        <f>IF(OR($A170="",$B$2=""),"",SUMIFS('연차 사용 기록'!$H$4:$H$1503,'연차 사용 기록'!$C$4:$C$1503,$A170,'연차 사용 기록'!$A$4:$A$1503,"&gt;="&amp;DATE(YEAR($B$2),MONTH($B$2)+8,1),'연차 사용 기록'!$A$4:$A$1503,"&lt;"&amp;DATE(YEAR($B$2),MONTH($B$2)+9,1)))</f>
        <v/>
      </c>
      <c r="X170" s="15">
        <f>IF(OR($A170="",$B$2=""),"",SUMIFS('연차 사용 기록'!$H$4:$H$1503,'연차 사용 기록'!$C$4:$C$1503,$A170,'연차 사용 기록'!$A$4:$A$1503,"&gt;="&amp;DATE(YEAR($B$2),MONTH($B$2)+9,1),'연차 사용 기록'!$A$4:$A$1503,"&lt;"&amp;DATE(YEAR($B$2),MONTH($B$2)+10,1)))</f>
        <v/>
      </c>
      <c r="Y170" s="15">
        <f>IF(OR($A170="",$B$2=""),"",SUMIFS('연차 사용 기록'!$H$4:$H$1503,'연차 사용 기록'!$C$4:$C$1503,$A170,'연차 사용 기록'!$A$4:$A$1503,"&gt;="&amp;DATE(YEAR($B$2),MONTH($B$2)+10,1),'연차 사용 기록'!$A$4:$A$1503,"&lt;"&amp;DATE(YEAR($B$2),MONTH($B$2)+11,1)))</f>
        <v/>
      </c>
      <c r="Z170" s="15">
        <f>IF(OR($A170="",$B$2=""),"",SUMIFS('연차 사용 기록'!$H$4:$H$1503,'연차 사용 기록'!$C$4:$C$1503,$A170,'연차 사용 기록'!$A$4:$A$1503,"&gt;="&amp;DATE(YEAR($B$2),MONTH($B$2)+11,1),'연차 사용 기록'!$A$4:$A$1503,"&lt;"&amp;DATE(YEAR($B$2),MONTH($B$2)+12,1)))</f>
        <v/>
      </c>
    </row>
    <row r="171">
      <c r="A171" s="12" t="n"/>
      <c r="B171" s="12" t="n"/>
      <c r="C171" s="12" t="n"/>
      <c r="D171" s="7" t="n"/>
      <c r="E171" s="12" t="n"/>
      <c r="F171" s="12" t="n"/>
      <c r="G171" s="12">
        <f>IF(A171="","",SUMIFS('연차 사용 기록'!$H$4:$H$1503,'연차 사용 기록'!$C$4:$C$1503,A171,'연차 사용 기록'!$A$4:$A$1503,"&gt;="&amp;IF($B$2="",0,$B$2),'연차 사용 기록'!$A$4:$A$1503,"&lt;="&amp;IF($D$2="",2958465,$D$2)))</f>
        <v/>
      </c>
      <c r="H171" s="12">
        <f>IF(A171="","",(N(E171)+N(F171))-N(G171))</f>
        <v/>
      </c>
      <c r="I171" s="13">
        <f>IF(OR(A171="",(N(E171)+N(F171))=0),"",G171/(N(E171)+N(F171)))</f>
        <v/>
      </c>
      <c r="J171" s="7" t="n"/>
      <c r="K171" s="7" t="n"/>
      <c r="L171" s="12">
        <f>IF(OR(A171="",$D$2=""),"",IF(TODAY()&gt;$D$2,H171,""))</f>
        <v/>
      </c>
      <c r="M171" s="12" t="n"/>
      <c r="N171" s="14" t="n"/>
      <c r="O171" s="15">
        <f>IF(OR($A171="",$B$2=""),"",SUMIFS('연차 사용 기록'!$H$4:$H$1503,'연차 사용 기록'!$C$4:$C$1503,$A171,'연차 사용 기록'!$A$4:$A$1503,"&gt;="&amp;DATE(YEAR($B$2),MONTH($B$2)+0,1),'연차 사용 기록'!$A$4:$A$1503,"&lt;"&amp;DATE(YEAR($B$2),MONTH($B$2)+1,1)))</f>
        <v/>
      </c>
      <c r="P171" s="15">
        <f>IF(OR($A171="",$B$2=""),"",SUMIFS('연차 사용 기록'!$H$4:$H$1503,'연차 사용 기록'!$C$4:$C$1503,$A171,'연차 사용 기록'!$A$4:$A$1503,"&gt;="&amp;DATE(YEAR($B$2),MONTH($B$2)+1,1),'연차 사용 기록'!$A$4:$A$1503,"&lt;"&amp;DATE(YEAR($B$2),MONTH($B$2)+2,1)))</f>
        <v/>
      </c>
      <c r="Q171" s="15">
        <f>IF(OR($A171="",$B$2=""),"",SUMIFS('연차 사용 기록'!$H$4:$H$1503,'연차 사용 기록'!$C$4:$C$1503,$A171,'연차 사용 기록'!$A$4:$A$1503,"&gt;="&amp;DATE(YEAR($B$2),MONTH($B$2)+2,1),'연차 사용 기록'!$A$4:$A$1503,"&lt;"&amp;DATE(YEAR($B$2),MONTH($B$2)+3,1)))</f>
        <v/>
      </c>
      <c r="R171" s="15">
        <f>IF(OR($A171="",$B$2=""),"",SUMIFS('연차 사용 기록'!$H$4:$H$1503,'연차 사용 기록'!$C$4:$C$1503,$A171,'연차 사용 기록'!$A$4:$A$1503,"&gt;="&amp;DATE(YEAR($B$2),MONTH($B$2)+3,1),'연차 사용 기록'!$A$4:$A$1503,"&lt;"&amp;DATE(YEAR($B$2),MONTH($B$2)+4,1)))</f>
        <v/>
      </c>
      <c r="S171" s="15">
        <f>IF(OR($A171="",$B$2=""),"",SUMIFS('연차 사용 기록'!$H$4:$H$1503,'연차 사용 기록'!$C$4:$C$1503,$A171,'연차 사용 기록'!$A$4:$A$1503,"&gt;="&amp;DATE(YEAR($B$2),MONTH($B$2)+4,1),'연차 사용 기록'!$A$4:$A$1503,"&lt;"&amp;DATE(YEAR($B$2),MONTH($B$2)+5,1)))</f>
        <v/>
      </c>
      <c r="T171" s="15">
        <f>IF(OR($A171="",$B$2=""),"",SUMIFS('연차 사용 기록'!$H$4:$H$1503,'연차 사용 기록'!$C$4:$C$1503,$A171,'연차 사용 기록'!$A$4:$A$1503,"&gt;="&amp;DATE(YEAR($B$2),MONTH($B$2)+5,1),'연차 사용 기록'!$A$4:$A$1503,"&lt;"&amp;DATE(YEAR($B$2),MONTH($B$2)+6,1)))</f>
        <v/>
      </c>
      <c r="U171" s="15">
        <f>IF(OR($A171="",$B$2=""),"",SUMIFS('연차 사용 기록'!$H$4:$H$1503,'연차 사용 기록'!$C$4:$C$1503,$A171,'연차 사용 기록'!$A$4:$A$1503,"&gt;="&amp;DATE(YEAR($B$2),MONTH($B$2)+6,1),'연차 사용 기록'!$A$4:$A$1503,"&lt;"&amp;DATE(YEAR($B$2),MONTH($B$2)+7,1)))</f>
        <v/>
      </c>
      <c r="V171" s="15">
        <f>IF(OR($A171="",$B$2=""),"",SUMIFS('연차 사용 기록'!$H$4:$H$1503,'연차 사용 기록'!$C$4:$C$1503,$A171,'연차 사용 기록'!$A$4:$A$1503,"&gt;="&amp;DATE(YEAR($B$2),MONTH($B$2)+7,1),'연차 사용 기록'!$A$4:$A$1503,"&lt;"&amp;DATE(YEAR($B$2),MONTH($B$2)+8,1)))</f>
        <v/>
      </c>
      <c r="W171" s="15">
        <f>IF(OR($A171="",$B$2=""),"",SUMIFS('연차 사용 기록'!$H$4:$H$1503,'연차 사용 기록'!$C$4:$C$1503,$A171,'연차 사용 기록'!$A$4:$A$1503,"&gt;="&amp;DATE(YEAR($B$2),MONTH($B$2)+8,1),'연차 사용 기록'!$A$4:$A$1503,"&lt;"&amp;DATE(YEAR($B$2),MONTH($B$2)+9,1)))</f>
        <v/>
      </c>
      <c r="X171" s="15">
        <f>IF(OR($A171="",$B$2=""),"",SUMIFS('연차 사용 기록'!$H$4:$H$1503,'연차 사용 기록'!$C$4:$C$1503,$A171,'연차 사용 기록'!$A$4:$A$1503,"&gt;="&amp;DATE(YEAR($B$2),MONTH($B$2)+9,1),'연차 사용 기록'!$A$4:$A$1503,"&lt;"&amp;DATE(YEAR($B$2),MONTH($B$2)+10,1)))</f>
        <v/>
      </c>
      <c r="Y171" s="15">
        <f>IF(OR($A171="",$B$2=""),"",SUMIFS('연차 사용 기록'!$H$4:$H$1503,'연차 사용 기록'!$C$4:$C$1503,$A171,'연차 사용 기록'!$A$4:$A$1503,"&gt;="&amp;DATE(YEAR($B$2),MONTH($B$2)+10,1),'연차 사용 기록'!$A$4:$A$1503,"&lt;"&amp;DATE(YEAR($B$2),MONTH($B$2)+11,1)))</f>
        <v/>
      </c>
      <c r="Z171" s="15">
        <f>IF(OR($A171="",$B$2=""),"",SUMIFS('연차 사용 기록'!$H$4:$H$1503,'연차 사용 기록'!$C$4:$C$1503,$A171,'연차 사용 기록'!$A$4:$A$1503,"&gt;="&amp;DATE(YEAR($B$2),MONTH($B$2)+11,1),'연차 사용 기록'!$A$4:$A$1503,"&lt;"&amp;DATE(YEAR($B$2),MONTH($B$2)+12,1)))</f>
        <v/>
      </c>
    </row>
    <row r="172">
      <c r="A172" s="12" t="n"/>
      <c r="B172" s="12" t="n"/>
      <c r="C172" s="12" t="n"/>
      <c r="D172" s="7" t="n"/>
      <c r="E172" s="12" t="n"/>
      <c r="F172" s="12" t="n"/>
      <c r="G172" s="12">
        <f>IF(A172="","",SUMIFS('연차 사용 기록'!$H$4:$H$1503,'연차 사용 기록'!$C$4:$C$1503,A172,'연차 사용 기록'!$A$4:$A$1503,"&gt;="&amp;IF($B$2="",0,$B$2),'연차 사용 기록'!$A$4:$A$1503,"&lt;="&amp;IF($D$2="",2958465,$D$2)))</f>
        <v/>
      </c>
      <c r="H172" s="12">
        <f>IF(A172="","",(N(E172)+N(F172))-N(G172))</f>
        <v/>
      </c>
      <c r="I172" s="13">
        <f>IF(OR(A172="",(N(E172)+N(F172))=0),"",G172/(N(E172)+N(F172)))</f>
        <v/>
      </c>
      <c r="J172" s="7" t="n"/>
      <c r="K172" s="7" t="n"/>
      <c r="L172" s="12">
        <f>IF(OR(A172="",$D$2=""),"",IF(TODAY()&gt;$D$2,H172,""))</f>
        <v/>
      </c>
      <c r="M172" s="12" t="n"/>
      <c r="N172" s="14" t="n"/>
      <c r="O172" s="15">
        <f>IF(OR($A172="",$B$2=""),"",SUMIFS('연차 사용 기록'!$H$4:$H$1503,'연차 사용 기록'!$C$4:$C$1503,$A172,'연차 사용 기록'!$A$4:$A$1503,"&gt;="&amp;DATE(YEAR($B$2),MONTH($B$2)+0,1),'연차 사용 기록'!$A$4:$A$1503,"&lt;"&amp;DATE(YEAR($B$2),MONTH($B$2)+1,1)))</f>
        <v/>
      </c>
      <c r="P172" s="15">
        <f>IF(OR($A172="",$B$2=""),"",SUMIFS('연차 사용 기록'!$H$4:$H$1503,'연차 사용 기록'!$C$4:$C$1503,$A172,'연차 사용 기록'!$A$4:$A$1503,"&gt;="&amp;DATE(YEAR($B$2),MONTH($B$2)+1,1),'연차 사용 기록'!$A$4:$A$1503,"&lt;"&amp;DATE(YEAR($B$2),MONTH($B$2)+2,1)))</f>
        <v/>
      </c>
      <c r="Q172" s="15">
        <f>IF(OR($A172="",$B$2=""),"",SUMIFS('연차 사용 기록'!$H$4:$H$1503,'연차 사용 기록'!$C$4:$C$1503,$A172,'연차 사용 기록'!$A$4:$A$1503,"&gt;="&amp;DATE(YEAR($B$2),MONTH($B$2)+2,1),'연차 사용 기록'!$A$4:$A$1503,"&lt;"&amp;DATE(YEAR($B$2),MONTH($B$2)+3,1)))</f>
        <v/>
      </c>
      <c r="R172" s="15">
        <f>IF(OR($A172="",$B$2=""),"",SUMIFS('연차 사용 기록'!$H$4:$H$1503,'연차 사용 기록'!$C$4:$C$1503,$A172,'연차 사용 기록'!$A$4:$A$1503,"&gt;="&amp;DATE(YEAR($B$2),MONTH($B$2)+3,1),'연차 사용 기록'!$A$4:$A$1503,"&lt;"&amp;DATE(YEAR($B$2),MONTH($B$2)+4,1)))</f>
        <v/>
      </c>
      <c r="S172" s="15">
        <f>IF(OR($A172="",$B$2=""),"",SUMIFS('연차 사용 기록'!$H$4:$H$1503,'연차 사용 기록'!$C$4:$C$1503,$A172,'연차 사용 기록'!$A$4:$A$1503,"&gt;="&amp;DATE(YEAR($B$2),MONTH($B$2)+4,1),'연차 사용 기록'!$A$4:$A$1503,"&lt;"&amp;DATE(YEAR($B$2),MONTH($B$2)+5,1)))</f>
        <v/>
      </c>
      <c r="T172" s="15">
        <f>IF(OR($A172="",$B$2=""),"",SUMIFS('연차 사용 기록'!$H$4:$H$1503,'연차 사용 기록'!$C$4:$C$1503,$A172,'연차 사용 기록'!$A$4:$A$1503,"&gt;="&amp;DATE(YEAR($B$2),MONTH($B$2)+5,1),'연차 사용 기록'!$A$4:$A$1503,"&lt;"&amp;DATE(YEAR($B$2),MONTH($B$2)+6,1)))</f>
        <v/>
      </c>
      <c r="U172" s="15">
        <f>IF(OR($A172="",$B$2=""),"",SUMIFS('연차 사용 기록'!$H$4:$H$1503,'연차 사용 기록'!$C$4:$C$1503,$A172,'연차 사용 기록'!$A$4:$A$1503,"&gt;="&amp;DATE(YEAR($B$2),MONTH($B$2)+6,1),'연차 사용 기록'!$A$4:$A$1503,"&lt;"&amp;DATE(YEAR($B$2),MONTH($B$2)+7,1)))</f>
        <v/>
      </c>
      <c r="V172" s="15">
        <f>IF(OR($A172="",$B$2=""),"",SUMIFS('연차 사용 기록'!$H$4:$H$1503,'연차 사용 기록'!$C$4:$C$1503,$A172,'연차 사용 기록'!$A$4:$A$1503,"&gt;="&amp;DATE(YEAR($B$2),MONTH($B$2)+7,1),'연차 사용 기록'!$A$4:$A$1503,"&lt;"&amp;DATE(YEAR($B$2),MONTH($B$2)+8,1)))</f>
        <v/>
      </c>
      <c r="W172" s="15">
        <f>IF(OR($A172="",$B$2=""),"",SUMIFS('연차 사용 기록'!$H$4:$H$1503,'연차 사용 기록'!$C$4:$C$1503,$A172,'연차 사용 기록'!$A$4:$A$1503,"&gt;="&amp;DATE(YEAR($B$2),MONTH($B$2)+8,1),'연차 사용 기록'!$A$4:$A$1503,"&lt;"&amp;DATE(YEAR($B$2),MONTH($B$2)+9,1)))</f>
        <v/>
      </c>
      <c r="X172" s="15">
        <f>IF(OR($A172="",$B$2=""),"",SUMIFS('연차 사용 기록'!$H$4:$H$1503,'연차 사용 기록'!$C$4:$C$1503,$A172,'연차 사용 기록'!$A$4:$A$1503,"&gt;="&amp;DATE(YEAR($B$2),MONTH($B$2)+9,1),'연차 사용 기록'!$A$4:$A$1503,"&lt;"&amp;DATE(YEAR($B$2),MONTH($B$2)+10,1)))</f>
        <v/>
      </c>
      <c r="Y172" s="15">
        <f>IF(OR($A172="",$B$2=""),"",SUMIFS('연차 사용 기록'!$H$4:$H$1503,'연차 사용 기록'!$C$4:$C$1503,$A172,'연차 사용 기록'!$A$4:$A$1503,"&gt;="&amp;DATE(YEAR($B$2),MONTH($B$2)+10,1),'연차 사용 기록'!$A$4:$A$1503,"&lt;"&amp;DATE(YEAR($B$2),MONTH($B$2)+11,1)))</f>
        <v/>
      </c>
      <c r="Z172" s="15">
        <f>IF(OR($A172="",$B$2=""),"",SUMIFS('연차 사용 기록'!$H$4:$H$1503,'연차 사용 기록'!$C$4:$C$1503,$A172,'연차 사용 기록'!$A$4:$A$1503,"&gt;="&amp;DATE(YEAR($B$2),MONTH($B$2)+11,1),'연차 사용 기록'!$A$4:$A$1503,"&lt;"&amp;DATE(YEAR($B$2),MONTH($B$2)+12,1)))</f>
        <v/>
      </c>
    </row>
    <row r="173">
      <c r="A173" s="12" t="n"/>
      <c r="B173" s="12" t="n"/>
      <c r="C173" s="12" t="n"/>
      <c r="D173" s="7" t="n"/>
      <c r="E173" s="12" t="n"/>
      <c r="F173" s="12" t="n"/>
      <c r="G173" s="12">
        <f>IF(A173="","",SUMIFS('연차 사용 기록'!$H$4:$H$1503,'연차 사용 기록'!$C$4:$C$1503,A173,'연차 사용 기록'!$A$4:$A$1503,"&gt;="&amp;IF($B$2="",0,$B$2),'연차 사용 기록'!$A$4:$A$1503,"&lt;="&amp;IF($D$2="",2958465,$D$2)))</f>
        <v/>
      </c>
      <c r="H173" s="12">
        <f>IF(A173="","",(N(E173)+N(F173))-N(G173))</f>
        <v/>
      </c>
      <c r="I173" s="13">
        <f>IF(OR(A173="",(N(E173)+N(F173))=0),"",G173/(N(E173)+N(F173)))</f>
        <v/>
      </c>
      <c r="J173" s="7" t="n"/>
      <c r="K173" s="7" t="n"/>
      <c r="L173" s="12">
        <f>IF(OR(A173="",$D$2=""),"",IF(TODAY()&gt;$D$2,H173,""))</f>
        <v/>
      </c>
      <c r="M173" s="12" t="n"/>
      <c r="N173" s="14" t="n"/>
      <c r="O173" s="15">
        <f>IF(OR($A173="",$B$2=""),"",SUMIFS('연차 사용 기록'!$H$4:$H$1503,'연차 사용 기록'!$C$4:$C$1503,$A173,'연차 사용 기록'!$A$4:$A$1503,"&gt;="&amp;DATE(YEAR($B$2),MONTH($B$2)+0,1),'연차 사용 기록'!$A$4:$A$1503,"&lt;"&amp;DATE(YEAR($B$2),MONTH($B$2)+1,1)))</f>
        <v/>
      </c>
      <c r="P173" s="15">
        <f>IF(OR($A173="",$B$2=""),"",SUMIFS('연차 사용 기록'!$H$4:$H$1503,'연차 사용 기록'!$C$4:$C$1503,$A173,'연차 사용 기록'!$A$4:$A$1503,"&gt;="&amp;DATE(YEAR($B$2),MONTH($B$2)+1,1),'연차 사용 기록'!$A$4:$A$1503,"&lt;"&amp;DATE(YEAR($B$2),MONTH($B$2)+2,1)))</f>
        <v/>
      </c>
      <c r="Q173" s="15">
        <f>IF(OR($A173="",$B$2=""),"",SUMIFS('연차 사용 기록'!$H$4:$H$1503,'연차 사용 기록'!$C$4:$C$1503,$A173,'연차 사용 기록'!$A$4:$A$1503,"&gt;="&amp;DATE(YEAR($B$2),MONTH($B$2)+2,1),'연차 사용 기록'!$A$4:$A$1503,"&lt;"&amp;DATE(YEAR($B$2),MONTH($B$2)+3,1)))</f>
        <v/>
      </c>
      <c r="R173" s="15">
        <f>IF(OR($A173="",$B$2=""),"",SUMIFS('연차 사용 기록'!$H$4:$H$1503,'연차 사용 기록'!$C$4:$C$1503,$A173,'연차 사용 기록'!$A$4:$A$1503,"&gt;="&amp;DATE(YEAR($B$2),MONTH($B$2)+3,1),'연차 사용 기록'!$A$4:$A$1503,"&lt;"&amp;DATE(YEAR($B$2),MONTH($B$2)+4,1)))</f>
        <v/>
      </c>
      <c r="S173" s="15">
        <f>IF(OR($A173="",$B$2=""),"",SUMIFS('연차 사용 기록'!$H$4:$H$1503,'연차 사용 기록'!$C$4:$C$1503,$A173,'연차 사용 기록'!$A$4:$A$1503,"&gt;="&amp;DATE(YEAR($B$2),MONTH($B$2)+4,1),'연차 사용 기록'!$A$4:$A$1503,"&lt;"&amp;DATE(YEAR($B$2),MONTH($B$2)+5,1)))</f>
        <v/>
      </c>
      <c r="T173" s="15">
        <f>IF(OR($A173="",$B$2=""),"",SUMIFS('연차 사용 기록'!$H$4:$H$1503,'연차 사용 기록'!$C$4:$C$1503,$A173,'연차 사용 기록'!$A$4:$A$1503,"&gt;="&amp;DATE(YEAR($B$2),MONTH($B$2)+5,1),'연차 사용 기록'!$A$4:$A$1503,"&lt;"&amp;DATE(YEAR($B$2),MONTH($B$2)+6,1)))</f>
        <v/>
      </c>
      <c r="U173" s="15">
        <f>IF(OR($A173="",$B$2=""),"",SUMIFS('연차 사용 기록'!$H$4:$H$1503,'연차 사용 기록'!$C$4:$C$1503,$A173,'연차 사용 기록'!$A$4:$A$1503,"&gt;="&amp;DATE(YEAR($B$2),MONTH($B$2)+6,1),'연차 사용 기록'!$A$4:$A$1503,"&lt;"&amp;DATE(YEAR($B$2),MONTH($B$2)+7,1)))</f>
        <v/>
      </c>
      <c r="V173" s="15">
        <f>IF(OR($A173="",$B$2=""),"",SUMIFS('연차 사용 기록'!$H$4:$H$1503,'연차 사용 기록'!$C$4:$C$1503,$A173,'연차 사용 기록'!$A$4:$A$1503,"&gt;="&amp;DATE(YEAR($B$2),MONTH($B$2)+7,1),'연차 사용 기록'!$A$4:$A$1503,"&lt;"&amp;DATE(YEAR($B$2),MONTH($B$2)+8,1)))</f>
        <v/>
      </c>
      <c r="W173" s="15">
        <f>IF(OR($A173="",$B$2=""),"",SUMIFS('연차 사용 기록'!$H$4:$H$1503,'연차 사용 기록'!$C$4:$C$1503,$A173,'연차 사용 기록'!$A$4:$A$1503,"&gt;="&amp;DATE(YEAR($B$2),MONTH($B$2)+8,1),'연차 사용 기록'!$A$4:$A$1503,"&lt;"&amp;DATE(YEAR($B$2),MONTH($B$2)+9,1)))</f>
        <v/>
      </c>
      <c r="X173" s="15">
        <f>IF(OR($A173="",$B$2=""),"",SUMIFS('연차 사용 기록'!$H$4:$H$1503,'연차 사용 기록'!$C$4:$C$1503,$A173,'연차 사용 기록'!$A$4:$A$1503,"&gt;="&amp;DATE(YEAR($B$2),MONTH($B$2)+9,1),'연차 사용 기록'!$A$4:$A$1503,"&lt;"&amp;DATE(YEAR($B$2),MONTH($B$2)+10,1)))</f>
        <v/>
      </c>
      <c r="Y173" s="15">
        <f>IF(OR($A173="",$B$2=""),"",SUMIFS('연차 사용 기록'!$H$4:$H$1503,'연차 사용 기록'!$C$4:$C$1503,$A173,'연차 사용 기록'!$A$4:$A$1503,"&gt;="&amp;DATE(YEAR($B$2),MONTH($B$2)+10,1),'연차 사용 기록'!$A$4:$A$1503,"&lt;"&amp;DATE(YEAR($B$2),MONTH($B$2)+11,1)))</f>
        <v/>
      </c>
      <c r="Z173" s="15">
        <f>IF(OR($A173="",$B$2=""),"",SUMIFS('연차 사용 기록'!$H$4:$H$1503,'연차 사용 기록'!$C$4:$C$1503,$A173,'연차 사용 기록'!$A$4:$A$1503,"&gt;="&amp;DATE(YEAR($B$2),MONTH($B$2)+11,1),'연차 사용 기록'!$A$4:$A$1503,"&lt;"&amp;DATE(YEAR($B$2),MONTH($B$2)+12,1)))</f>
        <v/>
      </c>
    </row>
    <row r="174">
      <c r="A174" s="12" t="n"/>
      <c r="B174" s="12" t="n"/>
      <c r="C174" s="12" t="n"/>
      <c r="D174" s="7" t="n"/>
      <c r="E174" s="12" t="n"/>
      <c r="F174" s="12" t="n"/>
      <c r="G174" s="12">
        <f>IF(A174="","",SUMIFS('연차 사용 기록'!$H$4:$H$1503,'연차 사용 기록'!$C$4:$C$1503,A174,'연차 사용 기록'!$A$4:$A$1503,"&gt;="&amp;IF($B$2="",0,$B$2),'연차 사용 기록'!$A$4:$A$1503,"&lt;="&amp;IF($D$2="",2958465,$D$2)))</f>
        <v/>
      </c>
      <c r="H174" s="12">
        <f>IF(A174="","",(N(E174)+N(F174))-N(G174))</f>
        <v/>
      </c>
      <c r="I174" s="13">
        <f>IF(OR(A174="",(N(E174)+N(F174))=0),"",G174/(N(E174)+N(F174)))</f>
        <v/>
      </c>
      <c r="J174" s="7" t="n"/>
      <c r="K174" s="7" t="n"/>
      <c r="L174" s="12">
        <f>IF(OR(A174="",$D$2=""),"",IF(TODAY()&gt;$D$2,H174,""))</f>
        <v/>
      </c>
      <c r="M174" s="12" t="n"/>
      <c r="N174" s="14" t="n"/>
      <c r="O174" s="15">
        <f>IF(OR($A174="",$B$2=""),"",SUMIFS('연차 사용 기록'!$H$4:$H$1503,'연차 사용 기록'!$C$4:$C$1503,$A174,'연차 사용 기록'!$A$4:$A$1503,"&gt;="&amp;DATE(YEAR($B$2),MONTH($B$2)+0,1),'연차 사용 기록'!$A$4:$A$1503,"&lt;"&amp;DATE(YEAR($B$2),MONTH($B$2)+1,1)))</f>
        <v/>
      </c>
      <c r="P174" s="15">
        <f>IF(OR($A174="",$B$2=""),"",SUMIFS('연차 사용 기록'!$H$4:$H$1503,'연차 사용 기록'!$C$4:$C$1503,$A174,'연차 사용 기록'!$A$4:$A$1503,"&gt;="&amp;DATE(YEAR($B$2),MONTH($B$2)+1,1),'연차 사용 기록'!$A$4:$A$1503,"&lt;"&amp;DATE(YEAR($B$2),MONTH($B$2)+2,1)))</f>
        <v/>
      </c>
      <c r="Q174" s="15">
        <f>IF(OR($A174="",$B$2=""),"",SUMIFS('연차 사용 기록'!$H$4:$H$1503,'연차 사용 기록'!$C$4:$C$1503,$A174,'연차 사용 기록'!$A$4:$A$1503,"&gt;="&amp;DATE(YEAR($B$2),MONTH($B$2)+2,1),'연차 사용 기록'!$A$4:$A$1503,"&lt;"&amp;DATE(YEAR($B$2),MONTH($B$2)+3,1)))</f>
        <v/>
      </c>
      <c r="R174" s="15">
        <f>IF(OR($A174="",$B$2=""),"",SUMIFS('연차 사용 기록'!$H$4:$H$1503,'연차 사용 기록'!$C$4:$C$1503,$A174,'연차 사용 기록'!$A$4:$A$1503,"&gt;="&amp;DATE(YEAR($B$2),MONTH($B$2)+3,1),'연차 사용 기록'!$A$4:$A$1503,"&lt;"&amp;DATE(YEAR($B$2),MONTH($B$2)+4,1)))</f>
        <v/>
      </c>
      <c r="S174" s="15">
        <f>IF(OR($A174="",$B$2=""),"",SUMIFS('연차 사용 기록'!$H$4:$H$1503,'연차 사용 기록'!$C$4:$C$1503,$A174,'연차 사용 기록'!$A$4:$A$1503,"&gt;="&amp;DATE(YEAR($B$2),MONTH($B$2)+4,1),'연차 사용 기록'!$A$4:$A$1503,"&lt;"&amp;DATE(YEAR($B$2),MONTH($B$2)+5,1)))</f>
        <v/>
      </c>
      <c r="T174" s="15">
        <f>IF(OR($A174="",$B$2=""),"",SUMIFS('연차 사용 기록'!$H$4:$H$1503,'연차 사용 기록'!$C$4:$C$1503,$A174,'연차 사용 기록'!$A$4:$A$1503,"&gt;="&amp;DATE(YEAR($B$2),MONTH($B$2)+5,1),'연차 사용 기록'!$A$4:$A$1503,"&lt;"&amp;DATE(YEAR($B$2),MONTH($B$2)+6,1)))</f>
        <v/>
      </c>
      <c r="U174" s="15">
        <f>IF(OR($A174="",$B$2=""),"",SUMIFS('연차 사용 기록'!$H$4:$H$1503,'연차 사용 기록'!$C$4:$C$1503,$A174,'연차 사용 기록'!$A$4:$A$1503,"&gt;="&amp;DATE(YEAR($B$2),MONTH($B$2)+6,1),'연차 사용 기록'!$A$4:$A$1503,"&lt;"&amp;DATE(YEAR($B$2),MONTH($B$2)+7,1)))</f>
        <v/>
      </c>
      <c r="V174" s="15">
        <f>IF(OR($A174="",$B$2=""),"",SUMIFS('연차 사용 기록'!$H$4:$H$1503,'연차 사용 기록'!$C$4:$C$1503,$A174,'연차 사용 기록'!$A$4:$A$1503,"&gt;="&amp;DATE(YEAR($B$2),MONTH($B$2)+7,1),'연차 사용 기록'!$A$4:$A$1503,"&lt;"&amp;DATE(YEAR($B$2),MONTH($B$2)+8,1)))</f>
        <v/>
      </c>
      <c r="W174" s="15">
        <f>IF(OR($A174="",$B$2=""),"",SUMIFS('연차 사용 기록'!$H$4:$H$1503,'연차 사용 기록'!$C$4:$C$1503,$A174,'연차 사용 기록'!$A$4:$A$1503,"&gt;="&amp;DATE(YEAR($B$2),MONTH($B$2)+8,1),'연차 사용 기록'!$A$4:$A$1503,"&lt;"&amp;DATE(YEAR($B$2),MONTH($B$2)+9,1)))</f>
        <v/>
      </c>
      <c r="X174" s="15">
        <f>IF(OR($A174="",$B$2=""),"",SUMIFS('연차 사용 기록'!$H$4:$H$1503,'연차 사용 기록'!$C$4:$C$1503,$A174,'연차 사용 기록'!$A$4:$A$1503,"&gt;="&amp;DATE(YEAR($B$2),MONTH($B$2)+9,1),'연차 사용 기록'!$A$4:$A$1503,"&lt;"&amp;DATE(YEAR($B$2),MONTH($B$2)+10,1)))</f>
        <v/>
      </c>
      <c r="Y174" s="15">
        <f>IF(OR($A174="",$B$2=""),"",SUMIFS('연차 사용 기록'!$H$4:$H$1503,'연차 사용 기록'!$C$4:$C$1503,$A174,'연차 사용 기록'!$A$4:$A$1503,"&gt;="&amp;DATE(YEAR($B$2),MONTH($B$2)+10,1),'연차 사용 기록'!$A$4:$A$1503,"&lt;"&amp;DATE(YEAR($B$2),MONTH($B$2)+11,1)))</f>
        <v/>
      </c>
      <c r="Z174" s="15">
        <f>IF(OR($A174="",$B$2=""),"",SUMIFS('연차 사용 기록'!$H$4:$H$1503,'연차 사용 기록'!$C$4:$C$1503,$A174,'연차 사용 기록'!$A$4:$A$1503,"&gt;="&amp;DATE(YEAR($B$2),MONTH($B$2)+11,1),'연차 사용 기록'!$A$4:$A$1503,"&lt;"&amp;DATE(YEAR($B$2),MONTH($B$2)+12,1)))</f>
        <v/>
      </c>
    </row>
    <row r="175">
      <c r="A175" s="12" t="n"/>
      <c r="B175" s="12" t="n"/>
      <c r="C175" s="12" t="n"/>
      <c r="D175" s="7" t="n"/>
      <c r="E175" s="12" t="n"/>
      <c r="F175" s="12" t="n"/>
      <c r="G175" s="12">
        <f>IF(A175="","",SUMIFS('연차 사용 기록'!$H$4:$H$1503,'연차 사용 기록'!$C$4:$C$1503,A175,'연차 사용 기록'!$A$4:$A$1503,"&gt;="&amp;IF($B$2="",0,$B$2),'연차 사용 기록'!$A$4:$A$1503,"&lt;="&amp;IF($D$2="",2958465,$D$2)))</f>
        <v/>
      </c>
      <c r="H175" s="12">
        <f>IF(A175="","",(N(E175)+N(F175))-N(G175))</f>
        <v/>
      </c>
      <c r="I175" s="13">
        <f>IF(OR(A175="",(N(E175)+N(F175))=0),"",G175/(N(E175)+N(F175)))</f>
        <v/>
      </c>
      <c r="J175" s="7" t="n"/>
      <c r="K175" s="7" t="n"/>
      <c r="L175" s="12">
        <f>IF(OR(A175="",$D$2=""),"",IF(TODAY()&gt;$D$2,H175,""))</f>
        <v/>
      </c>
      <c r="M175" s="12" t="n"/>
      <c r="N175" s="14" t="n"/>
      <c r="O175" s="15">
        <f>IF(OR($A175="",$B$2=""),"",SUMIFS('연차 사용 기록'!$H$4:$H$1503,'연차 사용 기록'!$C$4:$C$1503,$A175,'연차 사용 기록'!$A$4:$A$1503,"&gt;="&amp;DATE(YEAR($B$2),MONTH($B$2)+0,1),'연차 사용 기록'!$A$4:$A$1503,"&lt;"&amp;DATE(YEAR($B$2),MONTH($B$2)+1,1)))</f>
        <v/>
      </c>
      <c r="P175" s="15">
        <f>IF(OR($A175="",$B$2=""),"",SUMIFS('연차 사용 기록'!$H$4:$H$1503,'연차 사용 기록'!$C$4:$C$1503,$A175,'연차 사용 기록'!$A$4:$A$1503,"&gt;="&amp;DATE(YEAR($B$2),MONTH($B$2)+1,1),'연차 사용 기록'!$A$4:$A$1503,"&lt;"&amp;DATE(YEAR($B$2),MONTH($B$2)+2,1)))</f>
        <v/>
      </c>
      <c r="Q175" s="15">
        <f>IF(OR($A175="",$B$2=""),"",SUMIFS('연차 사용 기록'!$H$4:$H$1503,'연차 사용 기록'!$C$4:$C$1503,$A175,'연차 사용 기록'!$A$4:$A$1503,"&gt;="&amp;DATE(YEAR($B$2),MONTH($B$2)+2,1),'연차 사용 기록'!$A$4:$A$1503,"&lt;"&amp;DATE(YEAR($B$2),MONTH($B$2)+3,1)))</f>
        <v/>
      </c>
      <c r="R175" s="15">
        <f>IF(OR($A175="",$B$2=""),"",SUMIFS('연차 사용 기록'!$H$4:$H$1503,'연차 사용 기록'!$C$4:$C$1503,$A175,'연차 사용 기록'!$A$4:$A$1503,"&gt;="&amp;DATE(YEAR($B$2),MONTH($B$2)+3,1),'연차 사용 기록'!$A$4:$A$1503,"&lt;"&amp;DATE(YEAR($B$2),MONTH($B$2)+4,1)))</f>
        <v/>
      </c>
      <c r="S175" s="15">
        <f>IF(OR($A175="",$B$2=""),"",SUMIFS('연차 사용 기록'!$H$4:$H$1503,'연차 사용 기록'!$C$4:$C$1503,$A175,'연차 사용 기록'!$A$4:$A$1503,"&gt;="&amp;DATE(YEAR($B$2),MONTH($B$2)+4,1),'연차 사용 기록'!$A$4:$A$1503,"&lt;"&amp;DATE(YEAR($B$2),MONTH($B$2)+5,1)))</f>
        <v/>
      </c>
      <c r="T175" s="15">
        <f>IF(OR($A175="",$B$2=""),"",SUMIFS('연차 사용 기록'!$H$4:$H$1503,'연차 사용 기록'!$C$4:$C$1503,$A175,'연차 사용 기록'!$A$4:$A$1503,"&gt;="&amp;DATE(YEAR($B$2),MONTH($B$2)+5,1),'연차 사용 기록'!$A$4:$A$1503,"&lt;"&amp;DATE(YEAR($B$2),MONTH($B$2)+6,1)))</f>
        <v/>
      </c>
      <c r="U175" s="15">
        <f>IF(OR($A175="",$B$2=""),"",SUMIFS('연차 사용 기록'!$H$4:$H$1503,'연차 사용 기록'!$C$4:$C$1503,$A175,'연차 사용 기록'!$A$4:$A$1503,"&gt;="&amp;DATE(YEAR($B$2),MONTH($B$2)+6,1),'연차 사용 기록'!$A$4:$A$1503,"&lt;"&amp;DATE(YEAR($B$2),MONTH($B$2)+7,1)))</f>
        <v/>
      </c>
      <c r="V175" s="15">
        <f>IF(OR($A175="",$B$2=""),"",SUMIFS('연차 사용 기록'!$H$4:$H$1503,'연차 사용 기록'!$C$4:$C$1503,$A175,'연차 사용 기록'!$A$4:$A$1503,"&gt;="&amp;DATE(YEAR($B$2),MONTH($B$2)+7,1),'연차 사용 기록'!$A$4:$A$1503,"&lt;"&amp;DATE(YEAR($B$2),MONTH($B$2)+8,1)))</f>
        <v/>
      </c>
      <c r="W175" s="15">
        <f>IF(OR($A175="",$B$2=""),"",SUMIFS('연차 사용 기록'!$H$4:$H$1503,'연차 사용 기록'!$C$4:$C$1503,$A175,'연차 사용 기록'!$A$4:$A$1503,"&gt;="&amp;DATE(YEAR($B$2),MONTH($B$2)+8,1),'연차 사용 기록'!$A$4:$A$1503,"&lt;"&amp;DATE(YEAR($B$2),MONTH($B$2)+9,1)))</f>
        <v/>
      </c>
      <c r="X175" s="15">
        <f>IF(OR($A175="",$B$2=""),"",SUMIFS('연차 사용 기록'!$H$4:$H$1503,'연차 사용 기록'!$C$4:$C$1503,$A175,'연차 사용 기록'!$A$4:$A$1503,"&gt;="&amp;DATE(YEAR($B$2),MONTH($B$2)+9,1),'연차 사용 기록'!$A$4:$A$1503,"&lt;"&amp;DATE(YEAR($B$2),MONTH($B$2)+10,1)))</f>
        <v/>
      </c>
      <c r="Y175" s="15">
        <f>IF(OR($A175="",$B$2=""),"",SUMIFS('연차 사용 기록'!$H$4:$H$1503,'연차 사용 기록'!$C$4:$C$1503,$A175,'연차 사용 기록'!$A$4:$A$1503,"&gt;="&amp;DATE(YEAR($B$2),MONTH($B$2)+10,1),'연차 사용 기록'!$A$4:$A$1503,"&lt;"&amp;DATE(YEAR($B$2),MONTH($B$2)+11,1)))</f>
        <v/>
      </c>
      <c r="Z175" s="15">
        <f>IF(OR($A175="",$B$2=""),"",SUMIFS('연차 사용 기록'!$H$4:$H$1503,'연차 사용 기록'!$C$4:$C$1503,$A175,'연차 사용 기록'!$A$4:$A$1503,"&gt;="&amp;DATE(YEAR($B$2),MONTH($B$2)+11,1),'연차 사용 기록'!$A$4:$A$1503,"&lt;"&amp;DATE(YEAR($B$2),MONTH($B$2)+12,1)))</f>
        <v/>
      </c>
    </row>
    <row r="176">
      <c r="A176" s="12" t="n"/>
      <c r="B176" s="12" t="n"/>
      <c r="C176" s="12" t="n"/>
      <c r="D176" s="7" t="n"/>
      <c r="E176" s="12" t="n"/>
      <c r="F176" s="12" t="n"/>
      <c r="G176" s="12">
        <f>IF(A176="","",SUMIFS('연차 사용 기록'!$H$4:$H$1503,'연차 사용 기록'!$C$4:$C$1503,A176,'연차 사용 기록'!$A$4:$A$1503,"&gt;="&amp;IF($B$2="",0,$B$2),'연차 사용 기록'!$A$4:$A$1503,"&lt;="&amp;IF($D$2="",2958465,$D$2)))</f>
        <v/>
      </c>
      <c r="H176" s="12">
        <f>IF(A176="","",(N(E176)+N(F176))-N(G176))</f>
        <v/>
      </c>
      <c r="I176" s="13">
        <f>IF(OR(A176="",(N(E176)+N(F176))=0),"",G176/(N(E176)+N(F176)))</f>
        <v/>
      </c>
      <c r="J176" s="7" t="n"/>
      <c r="K176" s="7" t="n"/>
      <c r="L176" s="12">
        <f>IF(OR(A176="",$D$2=""),"",IF(TODAY()&gt;$D$2,H176,""))</f>
        <v/>
      </c>
      <c r="M176" s="12" t="n"/>
      <c r="N176" s="14" t="n"/>
      <c r="O176" s="15">
        <f>IF(OR($A176="",$B$2=""),"",SUMIFS('연차 사용 기록'!$H$4:$H$1503,'연차 사용 기록'!$C$4:$C$1503,$A176,'연차 사용 기록'!$A$4:$A$1503,"&gt;="&amp;DATE(YEAR($B$2),MONTH($B$2)+0,1),'연차 사용 기록'!$A$4:$A$1503,"&lt;"&amp;DATE(YEAR($B$2),MONTH($B$2)+1,1)))</f>
        <v/>
      </c>
      <c r="P176" s="15">
        <f>IF(OR($A176="",$B$2=""),"",SUMIFS('연차 사용 기록'!$H$4:$H$1503,'연차 사용 기록'!$C$4:$C$1503,$A176,'연차 사용 기록'!$A$4:$A$1503,"&gt;="&amp;DATE(YEAR($B$2),MONTH($B$2)+1,1),'연차 사용 기록'!$A$4:$A$1503,"&lt;"&amp;DATE(YEAR($B$2),MONTH($B$2)+2,1)))</f>
        <v/>
      </c>
      <c r="Q176" s="15">
        <f>IF(OR($A176="",$B$2=""),"",SUMIFS('연차 사용 기록'!$H$4:$H$1503,'연차 사용 기록'!$C$4:$C$1503,$A176,'연차 사용 기록'!$A$4:$A$1503,"&gt;="&amp;DATE(YEAR($B$2),MONTH($B$2)+2,1),'연차 사용 기록'!$A$4:$A$1503,"&lt;"&amp;DATE(YEAR($B$2),MONTH($B$2)+3,1)))</f>
        <v/>
      </c>
      <c r="R176" s="15">
        <f>IF(OR($A176="",$B$2=""),"",SUMIFS('연차 사용 기록'!$H$4:$H$1503,'연차 사용 기록'!$C$4:$C$1503,$A176,'연차 사용 기록'!$A$4:$A$1503,"&gt;="&amp;DATE(YEAR($B$2),MONTH($B$2)+3,1),'연차 사용 기록'!$A$4:$A$1503,"&lt;"&amp;DATE(YEAR($B$2),MONTH($B$2)+4,1)))</f>
        <v/>
      </c>
      <c r="S176" s="15">
        <f>IF(OR($A176="",$B$2=""),"",SUMIFS('연차 사용 기록'!$H$4:$H$1503,'연차 사용 기록'!$C$4:$C$1503,$A176,'연차 사용 기록'!$A$4:$A$1503,"&gt;="&amp;DATE(YEAR($B$2),MONTH($B$2)+4,1),'연차 사용 기록'!$A$4:$A$1503,"&lt;"&amp;DATE(YEAR($B$2),MONTH($B$2)+5,1)))</f>
        <v/>
      </c>
      <c r="T176" s="15">
        <f>IF(OR($A176="",$B$2=""),"",SUMIFS('연차 사용 기록'!$H$4:$H$1503,'연차 사용 기록'!$C$4:$C$1503,$A176,'연차 사용 기록'!$A$4:$A$1503,"&gt;="&amp;DATE(YEAR($B$2),MONTH($B$2)+5,1),'연차 사용 기록'!$A$4:$A$1503,"&lt;"&amp;DATE(YEAR($B$2),MONTH($B$2)+6,1)))</f>
        <v/>
      </c>
      <c r="U176" s="15">
        <f>IF(OR($A176="",$B$2=""),"",SUMIFS('연차 사용 기록'!$H$4:$H$1503,'연차 사용 기록'!$C$4:$C$1503,$A176,'연차 사용 기록'!$A$4:$A$1503,"&gt;="&amp;DATE(YEAR($B$2),MONTH($B$2)+6,1),'연차 사용 기록'!$A$4:$A$1503,"&lt;"&amp;DATE(YEAR($B$2),MONTH($B$2)+7,1)))</f>
        <v/>
      </c>
      <c r="V176" s="15">
        <f>IF(OR($A176="",$B$2=""),"",SUMIFS('연차 사용 기록'!$H$4:$H$1503,'연차 사용 기록'!$C$4:$C$1503,$A176,'연차 사용 기록'!$A$4:$A$1503,"&gt;="&amp;DATE(YEAR($B$2),MONTH($B$2)+7,1),'연차 사용 기록'!$A$4:$A$1503,"&lt;"&amp;DATE(YEAR($B$2),MONTH($B$2)+8,1)))</f>
        <v/>
      </c>
      <c r="W176" s="15">
        <f>IF(OR($A176="",$B$2=""),"",SUMIFS('연차 사용 기록'!$H$4:$H$1503,'연차 사용 기록'!$C$4:$C$1503,$A176,'연차 사용 기록'!$A$4:$A$1503,"&gt;="&amp;DATE(YEAR($B$2),MONTH($B$2)+8,1),'연차 사용 기록'!$A$4:$A$1503,"&lt;"&amp;DATE(YEAR($B$2),MONTH($B$2)+9,1)))</f>
        <v/>
      </c>
      <c r="X176" s="15">
        <f>IF(OR($A176="",$B$2=""),"",SUMIFS('연차 사용 기록'!$H$4:$H$1503,'연차 사용 기록'!$C$4:$C$1503,$A176,'연차 사용 기록'!$A$4:$A$1503,"&gt;="&amp;DATE(YEAR($B$2),MONTH($B$2)+9,1),'연차 사용 기록'!$A$4:$A$1503,"&lt;"&amp;DATE(YEAR($B$2),MONTH($B$2)+10,1)))</f>
        <v/>
      </c>
      <c r="Y176" s="15">
        <f>IF(OR($A176="",$B$2=""),"",SUMIFS('연차 사용 기록'!$H$4:$H$1503,'연차 사용 기록'!$C$4:$C$1503,$A176,'연차 사용 기록'!$A$4:$A$1503,"&gt;="&amp;DATE(YEAR($B$2),MONTH($B$2)+10,1),'연차 사용 기록'!$A$4:$A$1503,"&lt;"&amp;DATE(YEAR($B$2),MONTH($B$2)+11,1)))</f>
        <v/>
      </c>
      <c r="Z176" s="15">
        <f>IF(OR($A176="",$B$2=""),"",SUMIFS('연차 사용 기록'!$H$4:$H$1503,'연차 사용 기록'!$C$4:$C$1503,$A176,'연차 사용 기록'!$A$4:$A$1503,"&gt;="&amp;DATE(YEAR($B$2),MONTH($B$2)+11,1),'연차 사용 기록'!$A$4:$A$1503,"&lt;"&amp;DATE(YEAR($B$2),MONTH($B$2)+12,1)))</f>
        <v/>
      </c>
    </row>
    <row r="177">
      <c r="A177" s="12" t="n"/>
      <c r="B177" s="12" t="n"/>
      <c r="C177" s="12" t="n"/>
      <c r="D177" s="7" t="n"/>
      <c r="E177" s="12" t="n"/>
      <c r="F177" s="12" t="n"/>
      <c r="G177" s="12">
        <f>IF(A177="","",SUMIFS('연차 사용 기록'!$H$4:$H$1503,'연차 사용 기록'!$C$4:$C$1503,A177,'연차 사용 기록'!$A$4:$A$1503,"&gt;="&amp;IF($B$2="",0,$B$2),'연차 사용 기록'!$A$4:$A$1503,"&lt;="&amp;IF($D$2="",2958465,$D$2)))</f>
        <v/>
      </c>
      <c r="H177" s="12">
        <f>IF(A177="","",(N(E177)+N(F177))-N(G177))</f>
        <v/>
      </c>
      <c r="I177" s="13">
        <f>IF(OR(A177="",(N(E177)+N(F177))=0),"",G177/(N(E177)+N(F177)))</f>
        <v/>
      </c>
      <c r="J177" s="7" t="n"/>
      <c r="K177" s="7" t="n"/>
      <c r="L177" s="12">
        <f>IF(OR(A177="",$D$2=""),"",IF(TODAY()&gt;$D$2,H177,""))</f>
        <v/>
      </c>
      <c r="M177" s="12" t="n"/>
      <c r="N177" s="14" t="n"/>
      <c r="O177" s="15">
        <f>IF(OR($A177="",$B$2=""),"",SUMIFS('연차 사용 기록'!$H$4:$H$1503,'연차 사용 기록'!$C$4:$C$1503,$A177,'연차 사용 기록'!$A$4:$A$1503,"&gt;="&amp;DATE(YEAR($B$2),MONTH($B$2)+0,1),'연차 사용 기록'!$A$4:$A$1503,"&lt;"&amp;DATE(YEAR($B$2),MONTH($B$2)+1,1)))</f>
        <v/>
      </c>
      <c r="P177" s="15">
        <f>IF(OR($A177="",$B$2=""),"",SUMIFS('연차 사용 기록'!$H$4:$H$1503,'연차 사용 기록'!$C$4:$C$1503,$A177,'연차 사용 기록'!$A$4:$A$1503,"&gt;="&amp;DATE(YEAR($B$2),MONTH($B$2)+1,1),'연차 사용 기록'!$A$4:$A$1503,"&lt;"&amp;DATE(YEAR($B$2),MONTH($B$2)+2,1)))</f>
        <v/>
      </c>
      <c r="Q177" s="15">
        <f>IF(OR($A177="",$B$2=""),"",SUMIFS('연차 사용 기록'!$H$4:$H$1503,'연차 사용 기록'!$C$4:$C$1503,$A177,'연차 사용 기록'!$A$4:$A$1503,"&gt;="&amp;DATE(YEAR($B$2),MONTH($B$2)+2,1),'연차 사용 기록'!$A$4:$A$1503,"&lt;"&amp;DATE(YEAR($B$2),MONTH($B$2)+3,1)))</f>
        <v/>
      </c>
      <c r="R177" s="15">
        <f>IF(OR($A177="",$B$2=""),"",SUMIFS('연차 사용 기록'!$H$4:$H$1503,'연차 사용 기록'!$C$4:$C$1503,$A177,'연차 사용 기록'!$A$4:$A$1503,"&gt;="&amp;DATE(YEAR($B$2),MONTH($B$2)+3,1),'연차 사용 기록'!$A$4:$A$1503,"&lt;"&amp;DATE(YEAR($B$2),MONTH($B$2)+4,1)))</f>
        <v/>
      </c>
      <c r="S177" s="15">
        <f>IF(OR($A177="",$B$2=""),"",SUMIFS('연차 사용 기록'!$H$4:$H$1503,'연차 사용 기록'!$C$4:$C$1503,$A177,'연차 사용 기록'!$A$4:$A$1503,"&gt;="&amp;DATE(YEAR($B$2),MONTH($B$2)+4,1),'연차 사용 기록'!$A$4:$A$1503,"&lt;"&amp;DATE(YEAR($B$2),MONTH($B$2)+5,1)))</f>
        <v/>
      </c>
      <c r="T177" s="15">
        <f>IF(OR($A177="",$B$2=""),"",SUMIFS('연차 사용 기록'!$H$4:$H$1503,'연차 사용 기록'!$C$4:$C$1503,$A177,'연차 사용 기록'!$A$4:$A$1503,"&gt;="&amp;DATE(YEAR($B$2),MONTH($B$2)+5,1),'연차 사용 기록'!$A$4:$A$1503,"&lt;"&amp;DATE(YEAR($B$2),MONTH($B$2)+6,1)))</f>
        <v/>
      </c>
      <c r="U177" s="15">
        <f>IF(OR($A177="",$B$2=""),"",SUMIFS('연차 사용 기록'!$H$4:$H$1503,'연차 사용 기록'!$C$4:$C$1503,$A177,'연차 사용 기록'!$A$4:$A$1503,"&gt;="&amp;DATE(YEAR($B$2),MONTH($B$2)+6,1),'연차 사용 기록'!$A$4:$A$1503,"&lt;"&amp;DATE(YEAR($B$2),MONTH($B$2)+7,1)))</f>
        <v/>
      </c>
      <c r="V177" s="15">
        <f>IF(OR($A177="",$B$2=""),"",SUMIFS('연차 사용 기록'!$H$4:$H$1503,'연차 사용 기록'!$C$4:$C$1503,$A177,'연차 사용 기록'!$A$4:$A$1503,"&gt;="&amp;DATE(YEAR($B$2),MONTH($B$2)+7,1),'연차 사용 기록'!$A$4:$A$1503,"&lt;"&amp;DATE(YEAR($B$2),MONTH($B$2)+8,1)))</f>
        <v/>
      </c>
      <c r="W177" s="15">
        <f>IF(OR($A177="",$B$2=""),"",SUMIFS('연차 사용 기록'!$H$4:$H$1503,'연차 사용 기록'!$C$4:$C$1503,$A177,'연차 사용 기록'!$A$4:$A$1503,"&gt;="&amp;DATE(YEAR($B$2),MONTH($B$2)+8,1),'연차 사용 기록'!$A$4:$A$1503,"&lt;"&amp;DATE(YEAR($B$2),MONTH($B$2)+9,1)))</f>
        <v/>
      </c>
      <c r="X177" s="15">
        <f>IF(OR($A177="",$B$2=""),"",SUMIFS('연차 사용 기록'!$H$4:$H$1503,'연차 사용 기록'!$C$4:$C$1503,$A177,'연차 사용 기록'!$A$4:$A$1503,"&gt;="&amp;DATE(YEAR($B$2),MONTH($B$2)+9,1),'연차 사용 기록'!$A$4:$A$1503,"&lt;"&amp;DATE(YEAR($B$2),MONTH($B$2)+10,1)))</f>
        <v/>
      </c>
      <c r="Y177" s="15">
        <f>IF(OR($A177="",$B$2=""),"",SUMIFS('연차 사용 기록'!$H$4:$H$1503,'연차 사용 기록'!$C$4:$C$1503,$A177,'연차 사용 기록'!$A$4:$A$1503,"&gt;="&amp;DATE(YEAR($B$2),MONTH($B$2)+10,1),'연차 사용 기록'!$A$4:$A$1503,"&lt;"&amp;DATE(YEAR($B$2),MONTH($B$2)+11,1)))</f>
        <v/>
      </c>
      <c r="Z177" s="15">
        <f>IF(OR($A177="",$B$2=""),"",SUMIFS('연차 사용 기록'!$H$4:$H$1503,'연차 사용 기록'!$C$4:$C$1503,$A177,'연차 사용 기록'!$A$4:$A$1503,"&gt;="&amp;DATE(YEAR($B$2),MONTH($B$2)+11,1),'연차 사용 기록'!$A$4:$A$1503,"&lt;"&amp;DATE(YEAR($B$2),MONTH($B$2)+12,1)))</f>
        <v/>
      </c>
    </row>
    <row r="178">
      <c r="A178" s="12" t="n"/>
      <c r="B178" s="12" t="n"/>
      <c r="C178" s="12" t="n"/>
      <c r="D178" s="7" t="n"/>
      <c r="E178" s="12" t="n"/>
      <c r="F178" s="12" t="n"/>
      <c r="G178" s="12">
        <f>IF(A178="","",SUMIFS('연차 사용 기록'!$H$4:$H$1503,'연차 사용 기록'!$C$4:$C$1503,A178,'연차 사용 기록'!$A$4:$A$1503,"&gt;="&amp;IF($B$2="",0,$B$2),'연차 사용 기록'!$A$4:$A$1503,"&lt;="&amp;IF($D$2="",2958465,$D$2)))</f>
        <v/>
      </c>
      <c r="H178" s="12">
        <f>IF(A178="","",(N(E178)+N(F178))-N(G178))</f>
        <v/>
      </c>
      <c r="I178" s="13">
        <f>IF(OR(A178="",(N(E178)+N(F178))=0),"",G178/(N(E178)+N(F178)))</f>
        <v/>
      </c>
      <c r="J178" s="7" t="n"/>
      <c r="K178" s="7" t="n"/>
      <c r="L178" s="12">
        <f>IF(OR(A178="",$D$2=""),"",IF(TODAY()&gt;$D$2,H178,""))</f>
        <v/>
      </c>
      <c r="M178" s="12" t="n"/>
      <c r="N178" s="14" t="n"/>
      <c r="O178" s="15">
        <f>IF(OR($A178="",$B$2=""),"",SUMIFS('연차 사용 기록'!$H$4:$H$1503,'연차 사용 기록'!$C$4:$C$1503,$A178,'연차 사용 기록'!$A$4:$A$1503,"&gt;="&amp;DATE(YEAR($B$2),MONTH($B$2)+0,1),'연차 사용 기록'!$A$4:$A$1503,"&lt;"&amp;DATE(YEAR($B$2),MONTH($B$2)+1,1)))</f>
        <v/>
      </c>
      <c r="P178" s="15">
        <f>IF(OR($A178="",$B$2=""),"",SUMIFS('연차 사용 기록'!$H$4:$H$1503,'연차 사용 기록'!$C$4:$C$1503,$A178,'연차 사용 기록'!$A$4:$A$1503,"&gt;="&amp;DATE(YEAR($B$2),MONTH($B$2)+1,1),'연차 사용 기록'!$A$4:$A$1503,"&lt;"&amp;DATE(YEAR($B$2),MONTH($B$2)+2,1)))</f>
        <v/>
      </c>
      <c r="Q178" s="15">
        <f>IF(OR($A178="",$B$2=""),"",SUMIFS('연차 사용 기록'!$H$4:$H$1503,'연차 사용 기록'!$C$4:$C$1503,$A178,'연차 사용 기록'!$A$4:$A$1503,"&gt;="&amp;DATE(YEAR($B$2),MONTH($B$2)+2,1),'연차 사용 기록'!$A$4:$A$1503,"&lt;"&amp;DATE(YEAR($B$2),MONTH($B$2)+3,1)))</f>
        <v/>
      </c>
      <c r="R178" s="15">
        <f>IF(OR($A178="",$B$2=""),"",SUMIFS('연차 사용 기록'!$H$4:$H$1503,'연차 사용 기록'!$C$4:$C$1503,$A178,'연차 사용 기록'!$A$4:$A$1503,"&gt;="&amp;DATE(YEAR($B$2),MONTH($B$2)+3,1),'연차 사용 기록'!$A$4:$A$1503,"&lt;"&amp;DATE(YEAR($B$2),MONTH($B$2)+4,1)))</f>
        <v/>
      </c>
      <c r="S178" s="15">
        <f>IF(OR($A178="",$B$2=""),"",SUMIFS('연차 사용 기록'!$H$4:$H$1503,'연차 사용 기록'!$C$4:$C$1503,$A178,'연차 사용 기록'!$A$4:$A$1503,"&gt;="&amp;DATE(YEAR($B$2),MONTH($B$2)+4,1),'연차 사용 기록'!$A$4:$A$1503,"&lt;"&amp;DATE(YEAR($B$2),MONTH($B$2)+5,1)))</f>
        <v/>
      </c>
      <c r="T178" s="15">
        <f>IF(OR($A178="",$B$2=""),"",SUMIFS('연차 사용 기록'!$H$4:$H$1503,'연차 사용 기록'!$C$4:$C$1503,$A178,'연차 사용 기록'!$A$4:$A$1503,"&gt;="&amp;DATE(YEAR($B$2),MONTH($B$2)+5,1),'연차 사용 기록'!$A$4:$A$1503,"&lt;"&amp;DATE(YEAR($B$2),MONTH($B$2)+6,1)))</f>
        <v/>
      </c>
      <c r="U178" s="15">
        <f>IF(OR($A178="",$B$2=""),"",SUMIFS('연차 사용 기록'!$H$4:$H$1503,'연차 사용 기록'!$C$4:$C$1503,$A178,'연차 사용 기록'!$A$4:$A$1503,"&gt;="&amp;DATE(YEAR($B$2),MONTH($B$2)+6,1),'연차 사용 기록'!$A$4:$A$1503,"&lt;"&amp;DATE(YEAR($B$2),MONTH($B$2)+7,1)))</f>
        <v/>
      </c>
      <c r="V178" s="15">
        <f>IF(OR($A178="",$B$2=""),"",SUMIFS('연차 사용 기록'!$H$4:$H$1503,'연차 사용 기록'!$C$4:$C$1503,$A178,'연차 사용 기록'!$A$4:$A$1503,"&gt;="&amp;DATE(YEAR($B$2),MONTH($B$2)+7,1),'연차 사용 기록'!$A$4:$A$1503,"&lt;"&amp;DATE(YEAR($B$2),MONTH($B$2)+8,1)))</f>
        <v/>
      </c>
      <c r="W178" s="15">
        <f>IF(OR($A178="",$B$2=""),"",SUMIFS('연차 사용 기록'!$H$4:$H$1503,'연차 사용 기록'!$C$4:$C$1503,$A178,'연차 사용 기록'!$A$4:$A$1503,"&gt;="&amp;DATE(YEAR($B$2),MONTH($B$2)+8,1),'연차 사용 기록'!$A$4:$A$1503,"&lt;"&amp;DATE(YEAR($B$2),MONTH($B$2)+9,1)))</f>
        <v/>
      </c>
      <c r="X178" s="15">
        <f>IF(OR($A178="",$B$2=""),"",SUMIFS('연차 사용 기록'!$H$4:$H$1503,'연차 사용 기록'!$C$4:$C$1503,$A178,'연차 사용 기록'!$A$4:$A$1503,"&gt;="&amp;DATE(YEAR($B$2),MONTH($B$2)+9,1),'연차 사용 기록'!$A$4:$A$1503,"&lt;"&amp;DATE(YEAR($B$2),MONTH($B$2)+10,1)))</f>
        <v/>
      </c>
      <c r="Y178" s="15">
        <f>IF(OR($A178="",$B$2=""),"",SUMIFS('연차 사용 기록'!$H$4:$H$1503,'연차 사용 기록'!$C$4:$C$1503,$A178,'연차 사용 기록'!$A$4:$A$1503,"&gt;="&amp;DATE(YEAR($B$2),MONTH($B$2)+10,1),'연차 사용 기록'!$A$4:$A$1503,"&lt;"&amp;DATE(YEAR($B$2),MONTH($B$2)+11,1)))</f>
        <v/>
      </c>
      <c r="Z178" s="15">
        <f>IF(OR($A178="",$B$2=""),"",SUMIFS('연차 사용 기록'!$H$4:$H$1503,'연차 사용 기록'!$C$4:$C$1503,$A178,'연차 사용 기록'!$A$4:$A$1503,"&gt;="&amp;DATE(YEAR($B$2),MONTH($B$2)+11,1),'연차 사용 기록'!$A$4:$A$1503,"&lt;"&amp;DATE(YEAR($B$2),MONTH($B$2)+12,1)))</f>
        <v/>
      </c>
    </row>
    <row r="179">
      <c r="A179" s="12" t="n"/>
      <c r="B179" s="12" t="n"/>
      <c r="C179" s="12" t="n"/>
      <c r="D179" s="7" t="n"/>
      <c r="E179" s="12" t="n"/>
      <c r="F179" s="12" t="n"/>
      <c r="G179" s="12">
        <f>IF(A179="","",SUMIFS('연차 사용 기록'!$H$4:$H$1503,'연차 사용 기록'!$C$4:$C$1503,A179,'연차 사용 기록'!$A$4:$A$1503,"&gt;="&amp;IF($B$2="",0,$B$2),'연차 사용 기록'!$A$4:$A$1503,"&lt;="&amp;IF($D$2="",2958465,$D$2)))</f>
        <v/>
      </c>
      <c r="H179" s="12">
        <f>IF(A179="","",(N(E179)+N(F179))-N(G179))</f>
        <v/>
      </c>
      <c r="I179" s="13">
        <f>IF(OR(A179="",(N(E179)+N(F179))=0),"",G179/(N(E179)+N(F179)))</f>
        <v/>
      </c>
      <c r="J179" s="7" t="n"/>
      <c r="K179" s="7" t="n"/>
      <c r="L179" s="12">
        <f>IF(OR(A179="",$D$2=""),"",IF(TODAY()&gt;$D$2,H179,""))</f>
        <v/>
      </c>
      <c r="M179" s="12" t="n"/>
      <c r="N179" s="14" t="n"/>
      <c r="O179" s="15">
        <f>IF(OR($A179="",$B$2=""),"",SUMIFS('연차 사용 기록'!$H$4:$H$1503,'연차 사용 기록'!$C$4:$C$1503,$A179,'연차 사용 기록'!$A$4:$A$1503,"&gt;="&amp;DATE(YEAR($B$2),MONTH($B$2)+0,1),'연차 사용 기록'!$A$4:$A$1503,"&lt;"&amp;DATE(YEAR($B$2),MONTH($B$2)+1,1)))</f>
        <v/>
      </c>
      <c r="P179" s="15">
        <f>IF(OR($A179="",$B$2=""),"",SUMIFS('연차 사용 기록'!$H$4:$H$1503,'연차 사용 기록'!$C$4:$C$1503,$A179,'연차 사용 기록'!$A$4:$A$1503,"&gt;="&amp;DATE(YEAR($B$2),MONTH($B$2)+1,1),'연차 사용 기록'!$A$4:$A$1503,"&lt;"&amp;DATE(YEAR($B$2),MONTH($B$2)+2,1)))</f>
        <v/>
      </c>
      <c r="Q179" s="15">
        <f>IF(OR($A179="",$B$2=""),"",SUMIFS('연차 사용 기록'!$H$4:$H$1503,'연차 사용 기록'!$C$4:$C$1503,$A179,'연차 사용 기록'!$A$4:$A$1503,"&gt;="&amp;DATE(YEAR($B$2),MONTH($B$2)+2,1),'연차 사용 기록'!$A$4:$A$1503,"&lt;"&amp;DATE(YEAR($B$2),MONTH($B$2)+3,1)))</f>
        <v/>
      </c>
      <c r="R179" s="15">
        <f>IF(OR($A179="",$B$2=""),"",SUMIFS('연차 사용 기록'!$H$4:$H$1503,'연차 사용 기록'!$C$4:$C$1503,$A179,'연차 사용 기록'!$A$4:$A$1503,"&gt;="&amp;DATE(YEAR($B$2),MONTH($B$2)+3,1),'연차 사용 기록'!$A$4:$A$1503,"&lt;"&amp;DATE(YEAR($B$2),MONTH($B$2)+4,1)))</f>
        <v/>
      </c>
      <c r="S179" s="15">
        <f>IF(OR($A179="",$B$2=""),"",SUMIFS('연차 사용 기록'!$H$4:$H$1503,'연차 사용 기록'!$C$4:$C$1503,$A179,'연차 사용 기록'!$A$4:$A$1503,"&gt;="&amp;DATE(YEAR($B$2),MONTH($B$2)+4,1),'연차 사용 기록'!$A$4:$A$1503,"&lt;"&amp;DATE(YEAR($B$2),MONTH($B$2)+5,1)))</f>
        <v/>
      </c>
      <c r="T179" s="15">
        <f>IF(OR($A179="",$B$2=""),"",SUMIFS('연차 사용 기록'!$H$4:$H$1503,'연차 사용 기록'!$C$4:$C$1503,$A179,'연차 사용 기록'!$A$4:$A$1503,"&gt;="&amp;DATE(YEAR($B$2),MONTH($B$2)+5,1),'연차 사용 기록'!$A$4:$A$1503,"&lt;"&amp;DATE(YEAR($B$2),MONTH($B$2)+6,1)))</f>
        <v/>
      </c>
      <c r="U179" s="15">
        <f>IF(OR($A179="",$B$2=""),"",SUMIFS('연차 사용 기록'!$H$4:$H$1503,'연차 사용 기록'!$C$4:$C$1503,$A179,'연차 사용 기록'!$A$4:$A$1503,"&gt;="&amp;DATE(YEAR($B$2),MONTH($B$2)+6,1),'연차 사용 기록'!$A$4:$A$1503,"&lt;"&amp;DATE(YEAR($B$2),MONTH($B$2)+7,1)))</f>
        <v/>
      </c>
      <c r="V179" s="15">
        <f>IF(OR($A179="",$B$2=""),"",SUMIFS('연차 사용 기록'!$H$4:$H$1503,'연차 사용 기록'!$C$4:$C$1503,$A179,'연차 사용 기록'!$A$4:$A$1503,"&gt;="&amp;DATE(YEAR($B$2),MONTH($B$2)+7,1),'연차 사용 기록'!$A$4:$A$1503,"&lt;"&amp;DATE(YEAR($B$2),MONTH($B$2)+8,1)))</f>
        <v/>
      </c>
      <c r="W179" s="15">
        <f>IF(OR($A179="",$B$2=""),"",SUMIFS('연차 사용 기록'!$H$4:$H$1503,'연차 사용 기록'!$C$4:$C$1503,$A179,'연차 사용 기록'!$A$4:$A$1503,"&gt;="&amp;DATE(YEAR($B$2),MONTH($B$2)+8,1),'연차 사용 기록'!$A$4:$A$1503,"&lt;"&amp;DATE(YEAR($B$2),MONTH($B$2)+9,1)))</f>
        <v/>
      </c>
      <c r="X179" s="15">
        <f>IF(OR($A179="",$B$2=""),"",SUMIFS('연차 사용 기록'!$H$4:$H$1503,'연차 사용 기록'!$C$4:$C$1503,$A179,'연차 사용 기록'!$A$4:$A$1503,"&gt;="&amp;DATE(YEAR($B$2),MONTH($B$2)+9,1),'연차 사용 기록'!$A$4:$A$1503,"&lt;"&amp;DATE(YEAR($B$2),MONTH($B$2)+10,1)))</f>
        <v/>
      </c>
      <c r="Y179" s="15">
        <f>IF(OR($A179="",$B$2=""),"",SUMIFS('연차 사용 기록'!$H$4:$H$1503,'연차 사용 기록'!$C$4:$C$1503,$A179,'연차 사용 기록'!$A$4:$A$1503,"&gt;="&amp;DATE(YEAR($B$2),MONTH($B$2)+10,1),'연차 사용 기록'!$A$4:$A$1503,"&lt;"&amp;DATE(YEAR($B$2),MONTH($B$2)+11,1)))</f>
        <v/>
      </c>
      <c r="Z179" s="15">
        <f>IF(OR($A179="",$B$2=""),"",SUMIFS('연차 사용 기록'!$H$4:$H$1503,'연차 사용 기록'!$C$4:$C$1503,$A179,'연차 사용 기록'!$A$4:$A$1503,"&gt;="&amp;DATE(YEAR($B$2),MONTH($B$2)+11,1),'연차 사용 기록'!$A$4:$A$1503,"&lt;"&amp;DATE(YEAR($B$2),MONTH($B$2)+12,1)))</f>
        <v/>
      </c>
    </row>
    <row r="180">
      <c r="A180" s="12" t="n"/>
      <c r="B180" s="12" t="n"/>
      <c r="C180" s="12" t="n"/>
      <c r="D180" s="7" t="n"/>
      <c r="E180" s="12" t="n"/>
      <c r="F180" s="12" t="n"/>
      <c r="G180" s="12">
        <f>IF(A180="","",SUMIFS('연차 사용 기록'!$H$4:$H$1503,'연차 사용 기록'!$C$4:$C$1503,A180,'연차 사용 기록'!$A$4:$A$1503,"&gt;="&amp;IF($B$2="",0,$B$2),'연차 사용 기록'!$A$4:$A$1503,"&lt;="&amp;IF($D$2="",2958465,$D$2)))</f>
        <v/>
      </c>
      <c r="H180" s="12">
        <f>IF(A180="","",(N(E180)+N(F180))-N(G180))</f>
        <v/>
      </c>
      <c r="I180" s="13">
        <f>IF(OR(A180="",(N(E180)+N(F180))=0),"",G180/(N(E180)+N(F180)))</f>
        <v/>
      </c>
      <c r="J180" s="7" t="n"/>
      <c r="K180" s="7" t="n"/>
      <c r="L180" s="12">
        <f>IF(OR(A180="",$D$2=""),"",IF(TODAY()&gt;$D$2,H180,""))</f>
        <v/>
      </c>
      <c r="M180" s="12" t="n"/>
      <c r="N180" s="14" t="n"/>
      <c r="O180" s="15">
        <f>IF(OR($A180="",$B$2=""),"",SUMIFS('연차 사용 기록'!$H$4:$H$1503,'연차 사용 기록'!$C$4:$C$1503,$A180,'연차 사용 기록'!$A$4:$A$1503,"&gt;="&amp;DATE(YEAR($B$2),MONTH($B$2)+0,1),'연차 사용 기록'!$A$4:$A$1503,"&lt;"&amp;DATE(YEAR($B$2),MONTH($B$2)+1,1)))</f>
        <v/>
      </c>
      <c r="P180" s="15">
        <f>IF(OR($A180="",$B$2=""),"",SUMIFS('연차 사용 기록'!$H$4:$H$1503,'연차 사용 기록'!$C$4:$C$1503,$A180,'연차 사용 기록'!$A$4:$A$1503,"&gt;="&amp;DATE(YEAR($B$2),MONTH($B$2)+1,1),'연차 사용 기록'!$A$4:$A$1503,"&lt;"&amp;DATE(YEAR($B$2),MONTH($B$2)+2,1)))</f>
        <v/>
      </c>
      <c r="Q180" s="15">
        <f>IF(OR($A180="",$B$2=""),"",SUMIFS('연차 사용 기록'!$H$4:$H$1503,'연차 사용 기록'!$C$4:$C$1503,$A180,'연차 사용 기록'!$A$4:$A$1503,"&gt;="&amp;DATE(YEAR($B$2),MONTH($B$2)+2,1),'연차 사용 기록'!$A$4:$A$1503,"&lt;"&amp;DATE(YEAR($B$2),MONTH($B$2)+3,1)))</f>
        <v/>
      </c>
      <c r="R180" s="15">
        <f>IF(OR($A180="",$B$2=""),"",SUMIFS('연차 사용 기록'!$H$4:$H$1503,'연차 사용 기록'!$C$4:$C$1503,$A180,'연차 사용 기록'!$A$4:$A$1503,"&gt;="&amp;DATE(YEAR($B$2),MONTH($B$2)+3,1),'연차 사용 기록'!$A$4:$A$1503,"&lt;"&amp;DATE(YEAR($B$2),MONTH($B$2)+4,1)))</f>
        <v/>
      </c>
      <c r="S180" s="15">
        <f>IF(OR($A180="",$B$2=""),"",SUMIFS('연차 사용 기록'!$H$4:$H$1503,'연차 사용 기록'!$C$4:$C$1503,$A180,'연차 사용 기록'!$A$4:$A$1503,"&gt;="&amp;DATE(YEAR($B$2),MONTH($B$2)+4,1),'연차 사용 기록'!$A$4:$A$1503,"&lt;"&amp;DATE(YEAR($B$2),MONTH($B$2)+5,1)))</f>
        <v/>
      </c>
      <c r="T180" s="15">
        <f>IF(OR($A180="",$B$2=""),"",SUMIFS('연차 사용 기록'!$H$4:$H$1503,'연차 사용 기록'!$C$4:$C$1503,$A180,'연차 사용 기록'!$A$4:$A$1503,"&gt;="&amp;DATE(YEAR($B$2),MONTH($B$2)+5,1),'연차 사용 기록'!$A$4:$A$1503,"&lt;"&amp;DATE(YEAR($B$2),MONTH($B$2)+6,1)))</f>
        <v/>
      </c>
      <c r="U180" s="15">
        <f>IF(OR($A180="",$B$2=""),"",SUMIFS('연차 사용 기록'!$H$4:$H$1503,'연차 사용 기록'!$C$4:$C$1503,$A180,'연차 사용 기록'!$A$4:$A$1503,"&gt;="&amp;DATE(YEAR($B$2),MONTH($B$2)+6,1),'연차 사용 기록'!$A$4:$A$1503,"&lt;"&amp;DATE(YEAR($B$2),MONTH($B$2)+7,1)))</f>
        <v/>
      </c>
      <c r="V180" s="15">
        <f>IF(OR($A180="",$B$2=""),"",SUMIFS('연차 사용 기록'!$H$4:$H$1503,'연차 사용 기록'!$C$4:$C$1503,$A180,'연차 사용 기록'!$A$4:$A$1503,"&gt;="&amp;DATE(YEAR($B$2),MONTH($B$2)+7,1),'연차 사용 기록'!$A$4:$A$1503,"&lt;"&amp;DATE(YEAR($B$2),MONTH($B$2)+8,1)))</f>
        <v/>
      </c>
      <c r="W180" s="15">
        <f>IF(OR($A180="",$B$2=""),"",SUMIFS('연차 사용 기록'!$H$4:$H$1503,'연차 사용 기록'!$C$4:$C$1503,$A180,'연차 사용 기록'!$A$4:$A$1503,"&gt;="&amp;DATE(YEAR($B$2),MONTH($B$2)+8,1),'연차 사용 기록'!$A$4:$A$1503,"&lt;"&amp;DATE(YEAR($B$2),MONTH($B$2)+9,1)))</f>
        <v/>
      </c>
      <c r="X180" s="15">
        <f>IF(OR($A180="",$B$2=""),"",SUMIFS('연차 사용 기록'!$H$4:$H$1503,'연차 사용 기록'!$C$4:$C$1503,$A180,'연차 사용 기록'!$A$4:$A$1503,"&gt;="&amp;DATE(YEAR($B$2),MONTH($B$2)+9,1),'연차 사용 기록'!$A$4:$A$1503,"&lt;"&amp;DATE(YEAR($B$2),MONTH($B$2)+10,1)))</f>
        <v/>
      </c>
      <c r="Y180" s="15">
        <f>IF(OR($A180="",$B$2=""),"",SUMIFS('연차 사용 기록'!$H$4:$H$1503,'연차 사용 기록'!$C$4:$C$1503,$A180,'연차 사용 기록'!$A$4:$A$1503,"&gt;="&amp;DATE(YEAR($B$2),MONTH($B$2)+10,1),'연차 사용 기록'!$A$4:$A$1503,"&lt;"&amp;DATE(YEAR($B$2),MONTH($B$2)+11,1)))</f>
        <v/>
      </c>
      <c r="Z180" s="15">
        <f>IF(OR($A180="",$B$2=""),"",SUMIFS('연차 사용 기록'!$H$4:$H$1503,'연차 사용 기록'!$C$4:$C$1503,$A180,'연차 사용 기록'!$A$4:$A$1503,"&gt;="&amp;DATE(YEAR($B$2),MONTH($B$2)+11,1),'연차 사용 기록'!$A$4:$A$1503,"&lt;"&amp;DATE(YEAR($B$2),MONTH($B$2)+12,1)))</f>
        <v/>
      </c>
    </row>
    <row r="181">
      <c r="A181" s="12" t="n"/>
      <c r="B181" s="12" t="n"/>
      <c r="C181" s="12" t="n"/>
      <c r="D181" s="7" t="n"/>
      <c r="E181" s="12" t="n"/>
      <c r="F181" s="12" t="n"/>
      <c r="G181" s="12">
        <f>IF(A181="","",SUMIFS('연차 사용 기록'!$H$4:$H$1503,'연차 사용 기록'!$C$4:$C$1503,A181,'연차 사용 기록'!$A$4:$A$1503,"&gt;="&amp;IF($B$2="",0,$B$2),'연차 사용 기록'!$A$4:$A$1503,"&lt;="&amp;IF($D$2="",2958465,$D$2)))</f>
        <v/>
      </c>
      <c r="H181" s="12">
        <f>IF(A181="","",(N(E181)+N(F181))-N(G181))</f>
        <v/>
      </c>
      <c r="I181" s="13">
        <f>IF(OR(A181="",(N(E181)+N(F181))=0),"",G181/(N(E181)+N(F181)))</f>
        <v/>
      </c>
      <c r="J181" s="7" t="n"/>
      <c r="K181" s="7" t="n"/>
      <c r="L181" s="12">
        <f>IF(OR(A181="",$D$2=""),"",IF(TODAY()&gt;$D$2,H181,""))</f>
        <v/>
      </c>
      <c r="M181" s="12" t="n"/>
      <c r="N181" s="14" t="n"/>
      <c r="O181" s="15">
        <f>IF(OR($A181="",$B$2=""),"",SUMIFS('연차 사용 기록'!$H$4:$H$1503,'연차 사용 기록'!$C$4:$C$1503,$A181,'연차 사용 기록'!$A$4:$A$1503,"&gt;="&amp;DATE(YEAR($B$2),MONTH($B$2)+0,1),'연차 사용 기록'!$A$4:$A$1503,"&lt;"&amp;DATE(YEAR($B$2),MONTH($B$2)+1,1)))</f>
        <v/>
      </c>
      <c r="P181" s="15">
        <f>IF(OR($A181="",$B$2=""),"",SUMIFS('연차 사용 기록'!$H$4:$H$1503,'연차 사용 기록'!$C$4:$C$1503,$A181,'연차 사용 기록'!$A$4:$A$1503,"&gt;="&amp;DATE(YEAR($B$2),MONTH($B$2)+1,1),'연차 사용 기록'!$A$4:$A$1503,"&lt;"&amp;DATE(YEAR($B$2),MONTH($B$2)+2,1)))</f>
        <v/>
      </c>
      <c r="Q181" s="15">
        <f>IF(OR($A181="",$B$2=""),"",SUMIFS('연차 사용 기록'!$H$4:$H$1503,'연차 사용 기록'!$C$4:$C$1503,$A181,'연차 사용 기록'!$A$4:$A$1503,"&gt;="&amp;DATE(YEAR($B$2),MONTH($B$2)+2,1),'연차 사용 기록'!$A$4:$A$1503,"&lt;"&amp;DATE(YEAR($B$2),MONTH($B$2)+3,1)))</f>
        <v/>
      </c>
      <c r="R181" s="15">
        <f>IF(OR($A181="",$B$2=""),"",SUMIFS('연차 사용 기록'!$H$4:$H$1503,'연차 사용 기록'!$C$4:$C$1503,$A181,'연차 사용 기록'!$A$4:$A$1503,"&gt;="&amp;DATE(YEAR($B$2),MONTH($B$2)+3,1),'연차 사용 기록'!$A$4:$A$1503,"&lt;"&amp;DATE(YEAR($B$2),MONTH($B$2)+4,1)))</f>
        <v/>
      </c>
      <c r="S181" s="15">
        <f>IF(OR($A181="",$B$2=""),"",SUMIFS('연차 사용 기록'!$H$4:$H$1503,'연차 사용 기록'!$C$4:$C$1503,$A181,'연차 사용 기록'!$A$4:$A$1503,"&gt;="&amp;DATE(YEAR($B$2),MONTH($B$2)+4,1),'연차 사용 기록'!$A$4:$A$1503,"&lt;"&amp;DATE(YEAR($B$2),MONTH($B$2)+5,1)))</f>
        <v/>
      </c>
      <c r="T181" s="15">
        <f>IF(OR($A181="",$B$2=""),"",SUMIFS('연차 사용 기록'!$H$4:$H$1503,'연차 사용 기록'!$C$4:$C$1503,$A181,'연차 사용 기록'!$A$4:$A$1503,"&gt;="&amp;DATE(YEAR($B$2),MONTH($B$2)+5,1),'연차 사용 기록'!$A$4:$A$1503,"&lt;"&amp;DATE(YEAR($B$2),MONTH($B$2)+6,1)))</f>
        <v/>
      </c>
      <c r="U181" s="15">
        <f>IF(OR($A181="",$B$2=""),"",SUMIFS('연차 사용 기록'!$H$4:$H$1503,'연차 사용 기록'!$C$4:$C$1503,$A181,'연차 사용 기록'!$A$4:$A$1503,"&gt;="&amp;DATE(YEAR($B$2),MONTH($B$2)+6,1),'연차 사용 기록'!$A$4:$A$1503,"&lt;"&amp;DATE(YEAR($B$2),MONTH($B$2)+7,1)))</f>
        <v/>
      </c>
      <c r="V181" s="15">
        <f>IF(OR($A181="",$B$2=""),"",SUMIFS('연차 사용 기록'!$H$4:$H$1503,'연차 사용 기록'!$C$4:$C$1503,$A181,'연차 사용 기록'!$A$4:$A$1503,"&gt;="&amp;DATE(YEAR($B$2),MONTH($B$2)+7,1),'연차 사용 기록'!$A$4:$A$1503,"&lt;"&amp;DATE(YEAR($B$2),MONTH($B$2)+8,1)))</f>
        <v/>
      </c>
      <c r="W181" s="15">
        <f>IF(OR($A181="",$B$2=""),"",SUMIFS('연차 사용 기록'!$H$4:$H$1503,'연차 사용 기록'!$C$4:$C$1503,$A181,'연차 사용 기록'!$A$4:$A$1503,"&gt;="&amp;DATE(YEAR($B$2),MONTH($B$2)+8,1),'연차 사용 기록'!$A$4:$A$1503,"&lt;"&amp;DATE(YEAR($B$2),MONTH($B$2)+9,1)))</f>
        <v/>
      </c>
      <c r="X181" s="15">
        <f>IF(OR($A181="",$B$2=""),"",SUMIFS('연차 사용 기록'!$H$4:$H$1503,'연차 사용 기록'!$C$4:$C$1503,$A181,'연차 사용 기록'!$A$4:$A$1503,"&gt;="&amp;DATE(YEAR($B$2),MONTH($B$2)+9,1),'연차 사용 기록'!$A$4:$A$1503,"&lt;"&amp;DATE(YEAR($B$2),MONTH($B$2)+10,1)))</f>
        <v/>
      </c>
      <c r="Y181" s="15">
        <f>IF(OR($A181="",$B$2=""),"",SUMIFS('연차 사용 기록'!$H$4:$H$1503,'연차 사용 기록'!$C$4:$C$1503,$A181,'연차 사용 기록'!$A$4:$A$1503,"&gt;="&amp;DATE(YEAR($B$2),MONTH($B$2)+10,1),'연차 사용 기록'!$A$4:$A$1503,"&lt;"&amp;DATE(YEAR($B$2),MONTH($B$2)+11,1)))</f>
        <v/>
      </c>
      <c r="Z181" s="15">
        <f>IF(OR($A181="",$B$2=""),"",SUMIFS('연차 사용 기록'!$H$4:$H$1503,'연차 사용 기록'!$C$4:$C$1503,$A181,'연차 사용 기록'!$A$4:$A$1503,"&gt;="&amp;DATE(YEAR($B$2),MONTH($B$2)+11,1),'연차 사용 기록'!$A$4:$A$1503,"&lt;"&amp;DATE(YEAR($B$2),MONTH($B$2)+12,1)))</f>
        <v/>
      </c>
    </row>
    <row r="182">
      <c r="A182" s="12" t="n"/>
      <c r="B182" s="12" t="n"/>
      <c r="C182" s="12" t="n"/>
      <c r="D182" s="7" t="n"/>
      <c r="E182" s="12" t="n"/>
      <c r="F182" s="12" t="n"/>
      <c r="G182" s="12">
        <f>IF(A182="","",SUMIFS('연차 사용 기록'!$H$4:$H$1503,'연차 사용 기록'!$C$4:$C$1503,A182,'연차 사용 기록'!$A$4:$A$1503,"&gt;="&amp;IF($B$2="",0,$B$2),'연차 사용 기록'!$A$4:$A$1503,"&lt;="&amp;IF($D$2="",2958465,$D$2)))</f>
        <v/>
      </c>
      <c r="H182" s="12">
        <f>IF(A182="","",(N(E182)+N(F182))-N(G182))</f>
        <v/>
      </c>
      <c r="I182" s="13">
        <f>IF(OR(A182="",(N(E182)+N(F182))=0),"",G182/(N(E182)+N(F182)))</f>
        <v/>
      </c>
      <c r="J182" s="7" t="n"/>
      <c r="K182" s="7" t="n"/>
      <c r="L182" s="12">
        <f>IF(OR(A182="",$D$2=""),"",IF(TODAY()&gt;$D$2,H182,""))</f>
        <v/>
      </c>
      <c r="M182" s="12" t="n"/>
      <c r="N182" s="14" t="n"/>
      <c r="O182" s="15">
        <f>IF(OR($A182="",$B$2=""),"",SUMIFS('연차 사용 기록'!$H$4:$H$1503,'연차 사용 기록'!$C$4:$C$1503,$A182,'연차 사용 기록'!$A$4:$A$1503,"&gt;="&amp;DATE(YEAR($B$2),MONTH($B$2)+0,1),'연차 사용 기록'!$A$4:$A$1503,"&lt;"&amp;DATE(YEAR($B$2),MONTH($B$2)+1,1)))</f>
        <v/>
      </c>
      <c r="P182" s="15">
        <f>IF(OR($A182="",$B$2=""),"",SUMIFS('연차 사용 기록'!$H$4:$H$1503,'연차 사용 기록'!$C$4:$C$1503,$A182,'연차 사용 기록'!$A$4:$A$1503,"&gt;="&amp;DATE(YEAR($B$2),MONTH($B$2)+1,1),'연차 사용 기록'!$A$4:$A$1503,"&lt;"&amp;DATE(YEAR($B$2),MONTH($B$2)+2,1)))</f>
        <v/>
      </c>
      <c r="Q182" s="15">
        <f>IF(OR($A182="",$B$2=""),"",SUMIFS('연차 사용 기록'!$H$4:$H$1503,'연차 사용 기록'!$C$4:$C$1503,$A182,'연차 사용 기록'!$A$4:$A$1503,"&gt;="&amp;DATE(YEAR($B$2),MONTH($B$2)+2,1),'연차 사용 기록'!$A$4:$A$1503,"&lt;"&amp;DATE(YEAR($B$2),MONTH($B$2)+3,1)))</f>
        <v/>
      </c>
      <c r="R182" s="15">
        <f>IF(OR($A182="",$B$2=""),"",SUMIFS('연차 사용 기록'!$H$4:$H$1503,'연차 사용 기록'!$C$4:$C$1503,$A182,'연차 사용 기록'!$A$4:$A$1503,"&gt;="&amp;DATE(YEAR($B$2),MONTH($B$2)+3,1),'연차 사용 기록'!$A$4:$A$1503,"&lt;"&amp;DATE(YEAR($B$2),MONTH($B$2)+4,1)))</f>
        <v/>
      </c>
      <c r="S182" s="15">
        <f>IF(OR($A182="",$B$2=""),"",SUMIFS('연차 사용 기록'!$H$4:$H$1503,'연차 사용 기록'!$C$4:$C$1503,$A182,'연차 사용 기록'!$A$4:$A$1503,"&gt;="&amp;DATE(YEAR($B$2),MONTH($B$2)+4,1),'연차 사용 기록'!$A$4:$A$1503,"&lt;"&amp;DATE(YEAR($B$2),MONTH($B$2)+5,1)))</f>
        <v/>
      </c>
      <c r="T182" s="15">
        <f>IF(OR($A182="",$B$2=""),"",SUMIFS('연차 사용 기록'!$H$4:$H$1503,'연차 사용 기록'!$C$4:$C$1503,$A182,'연차 사용 기록'!$A$4:$A$1503,"&gt;="&amp;DATE(YEAR($B$2),MONTH($B$2)+5,1),'연차 사용 기록'!$A$4:$A$1503,"&lt;"&amp;DATE(YEAR($B$2),MONTH($B$2)+6,1)))</f>
        <v/>
      </c>
      <c r="U182" s="15">
        <f>IF(OR($A182="",$B$2=""),"",SUMIFS('연차 사용 기록'!$H$4:$H$1503,'연차 사용 기록'!$C$4:$C$1503,$A182,'연차 사용 기록'!$A$4:$A$1503,"&gt;="&amp;DATE(YEAR($B$2),MONTH($B$2)+6,1),'연차 사용 기록'!$A$4:$A$1503,"&lt;"&amp;DATE(YEAR($B$2),MONTH($B$2)+7,1)))</f>
        <v/>
      </c>
      <c r="V182" s="15">
        <f>IF(OR($A182="",$B$2=""),"",SUMIFS('연차 사용 기록'!$H$4:$H$1503,'연차 사용 기록'!$C$4:$C$1503,$A182,'연차 사용 기록'!$A$4:$A$1503,"&gt;="&amp;DATE(YEAR($B$2),MONTH($B$2)+7,1),'연차 사용 기록'!$A$4:$A$1503,"&lt;"&amp;DATE(YEAR($B$2),MONTH($B$2)+8,1)))</f>
        <v/>
      </c>
      <c r="W182" s="15">
        <f>IF(OR($A182="",$B$2=""),"",SUMIFS('연차 사용 기록'!$H$4:$H$1503,'연차 사용 기록'!$C$4:$C$1503,$A182,'연차 사용 기록'!$A$4:$A$1503,"&gt;="&amp;DATE(YEAR($B$2),MONTH($B$2)+8,1),'연차 사용 기록'!$A$4:$A$1503,"&lt;"&amp;DATE(YEAR($B$2),MONTH($B$2)+9,1)))</f>
        <v/>
      </c>
      <c r="X182" s="15">
        <f>IF(OR($A182="",$B$2=""),"",SUMIFS('연차 사용 기록'!$H$4:$H$1503,'연차 사용 기록'!$C$4:$C$1503,$A182,'연차 사용 기록'!$A$4:$A$1503,"&gt;="&amp;DATE(YEAR($B$2),MONTH($B$2)+9,1),'연차 사용 기록'!$A$4:$A$1503,"&lt;"&amp;DATE(YEAR($B$2),MONTH($B$2)+10,1)))</f>
        <v/>
      </c>
      <c r="Y182" s="15">
        <f>IF(OR($A182="",$B$2=""),"",SUMIFS('연차 사용 기록'!$H$4:$H$1503,'연차 사용 기록'!$C$4:$C$1503,$A182,'연차 사용 기록'!$A$4:$A$1503,"&gt;="&amp;DATE(YEAR($B$2),MONTH($B$2)+10,1),'연차 사용 기록'!$A$4:$A$1503,"&lt;"&amp;DATE(YEAR($B$2),MONTH($B$2)+11,1)))</f>
        <v/>
      </c>
      <c r="Z182" s="15">
        <f>IF(OR($A182="",$B$2=""),"",SUMIFS('연차 사용 기록'!$H$4:$H$1503,'연차 사용 기록'!$C$4:$C$1503,$A182,'연차 사용 기록'!$A$4:$A$1503,"&gt;="&amp;DATE(YEAR($B$2),MONTH($B$2)+11,1),'연차 사용 기록'!$A$4:$A$1503,"&lt;"&amp;DATE(YEAR($B$2),MONTH($B$2)+12,1)))</f>
        <v/>
      </c>
    </row>
    <row r="183">
      <c r="A183" s="12" t="n"/>
      <c r="B183" s="12" t="n"/>
      <c r="C183" s="12" t="n"/>
      <c r="D183" s="7" t="n"/>
      <c r="E183" s="12" t="n"/>
      <c r="F183" s="12" t="n"/>
      <c r="G183" s="12">
        <f>IF(A183="","",SUMIFS('연차 사용 기록'!$H$4:$H$1503,'연차 사용 기록'!$C$4:$C$1503,A183,'연차 사용 기록'!$A$4:$A$1503,"&gt;="&amp;IF($B$2="",0,$B$2),'연차 사용 기록'!$A$4:$A$1503,"&lt;="&amp;IF($D$2="",2958465,$D$2)))</f>
        <v/>
      </c>
      <c r="H183" s="12">
        <f>IF(A183="","",(N(E183)+N(F183))-N(G183))</f>
        <v/>
      </c>
      <c r="I183" s="13">
        <f>IF(OR(A183="",(N(E183)+N(F183))=0),"",G183/(N(E183)+N(F183)))</f>
        <v/>
      </c>
      <c r="J183" s="7" t="n"/>
      <c r="K183" s="7" t="n"/>
      <c r="L183" s="12">
        <f>IF(OR(A183="",$D$2=""),"",IF(TODAY()&gt;$D$2,H183,""))</f>
        <v/>
      </c>
      <c r="M183" s="12" t="n"/>
      <c r="N183" s="14" t="n"/>
      <c r="O183" s="15">
        <f>IF(OR($A183="",$B$2=""),"",SUMIFS('연차 사용 기록'!$H$4:$H$1503,'연차 사용 기록'!$C$4:$C$1503,$A183,'연차 사용 기록'!$A$4:$A$1503,"&gt;="&amp;DATE(YEAR($B$2),MONTH($B$2)+0,1),'연차 사용 기록'!$A$4:$A$1503,"&lt;"&amp;DATE(YEAR($B$2),MONTH($B$2)+1,1)))</f>
        <v/>
      </c>
      <c r="P183" s="15">
        <f>IF(OR($A183="",$B$2=""),"",SUMIFS('연차 사용 기록'!$H$4:$H$1503,'연차 사용 기록'!$C$4:$C$1503,$A183,'연차 사용 기록'!$A$4:$A$1503,"&gt;="&amp;DATE(YEAR($B$2),MONTH($B$2)+1,1),'연차 사용 기록'!$A$4:$A$1503,"&lt;"&amp;DATE(YEAR($B$2),MONTH($B$2)+2,1)))</f>
        <v/>
      </c>
      <c r="Q183" s="15">
        <f>IF(OR($A183="",$B$2=""),"",SUMIFS('연차 사용 기록'!$H$4:$H$1503,'연차 사용 기록'!$C$4:$C$1503,$A183,'연차 사용 기록'!$A$4:$A$1503,"&gt;="&amp;DATE(YEAR($B$2),MONTH($B$2)+2,1),'연차 사용 기록'!$A$4:$A$1503,"&lt;"&amp;DATE(YEAR($B$2),MONTH($B$2)+3,1)))</f>
        <v/>
      </c>
      <c r="R183" s="15">
        <f>IF(OR($A183="",$B$2=""),"",SUMIFS('연차 사용 기록'!$H$4:$H$1503,'연차 사용 기록'!$C$4:$C$1503,$A183,'연차 사용 기록'!$A$4:$A$1503,"&gt;="&amp;DATE(YEAR($B$2),MONTH($B$2)+3,1),'연차 사용 기록'!$A$4:$A$1503,"&lt;"&amp;DATE(YEAR($B$2),MONTH($B$2)+4,1)))</f>
        <v/>
      </c>
      <c r="S183" s="15">
        <f>IF(OR($A183="",$B$2=""),"",SUMIFS('연차 사용 기록'!$H$4:$H$1503,'연차 사용 기록'!$C$4:$C$1503,$A183,'연차 사용 기록'!$A$4:$A$1503,"&gt;="&amp;DATE(YEAR($B$2),MONTH($B$2)+4,1),'연차 사용 기록'!$A$4:$A$1503,"&lt;"&amp;DATE(YEAR($B$2),MONTH($B$2)+5,1)))</f>
        <v/>
      </c>
      <c r="T183" s="15">
        <f>IF(OR($A183="",$B$2=""),"",SUMIFS('연차 사용 기록'!$H$4:$H$1503,'연차 사용 기록'!$C$4:$C$1503,$A183,'연차 사용 기록'!$A$4:$A$1503,"&gt;="&amp;DATE(YEAR($B$2),MONTH($B$2)+5,1),'연차 사용 기록'!$A$4:$A$1503,"&lt;"&amp;DATE(YEAR($B$2),MONTH($B$2)+6,1)))</f>
        <v/>
      </c>
      <c r="U183" s="15">
        <f>IF(OR($A183="",$B$2=""),"",SUMIFS('연차 사용 기록'!$H$4:$H$1503,'연차 사용 기록'!$C$4:$C$1503,$A183,'연차 사용 기록'!$A$4:$A$1503,"&gt;="&amp;DATE(YEAR($B$2),MONTH($B$2)+6,1),'연차 사용 기록'!$A$4:$A$1503,"&lt;"&amp;DATE(YEAR($B$2),MONTH($B$2)+7,1)))</f>
        <v/>
      </c>
      <c r="V183" s="15">
        <f>IF(OR($A183="",$B$2=""),"",SUMIFS('연차 사용 기록'!$H$4:$H$1503,'연차 사용 기록'!$C$4:$C$1503,$A183,'연차 사용 기록'!$A$4:$A$1503,"&gt;="&amp;DATE(YEAR($B$2),MONTH($B$2)+7,1),'연차 사용 기록'!$A$4:$A$1503,"&lt;"&amp;DATE(YEAR($B$2),MONTH($B$2)+8,1)))</f>
        <v/>
      </c>
      <c r="W183" s="15">
        <f>IF(OR($A183="",$B$2=""),"",SUMIFS('연차 사용 기록'!$H$4:$H$1503,'연차 사용 기록'!$C$4:$C$1503,$A183,'연차 사용 기록'!$A$4:$A$1503,"&gt;="&amp;DATE(YEAR($B$2),MONTH($B$2)+8,1),'연차 사용 기록'!$A$4:$A$1503,"&lt;"&amp;DATE(YEAR($B$2),MONTH($B$2)+9,1)))</f>
        <v/>
      </c>
      <c r="X183" s="15">
        <f>IF(OR($A183="",$B$2=""),"",SUMIFS('연차 사용 기록'!$H$4:$H$1503,'연차 사용 기록'!$C$4:$C$1503,$A183,'연차 사용 기록'!$A$4:$A$1503,"&gt;="&amp;DATE(YEAR($B$2),MONTH($B$2)+9,1),'연차 사용 기록'!$A$4:$A$1503,"&lt;"&amp;DATE(YEAR($B$2),MONTH($B$2)+10,1)))</f>
        <v/>
      </c>
      <c r="Y183" s="15">
        <f>IF(OR($A183="",$B$2=""),"",SUMIFS('연차 사용 기록'!$H$4:$H$1503,'연차 사용 기록'!$C$4:$C$1503,$A183,'연차 사용 기록'!$A$4:$A$1503,"&gt;="&amp;DATE(YEAR($B$2),MONTH($B$2)+10,1),'연차 사용 기록'!$A$4:$A$1503,"&lt;"&amp;DATE(YEAR($B$2),MONTH($B$2)+11,1)))</f>
        <v/>
      </c>
      <c r="Z183" s="15">
        <f>IF(OR($A183="",$B$2=""),"",SUMIFS('연차 사용 기록'!$H$4:$H$1503,'연차 사용 기록'!$C$4:$C$1503,$A183,'연차 사용 기록'!$A$4:$A$1503,"&gt;="&amp;DATE(YEAR($B$2),MONTH($B$2)+11,1),'연차 사용 기록'!$A$4:$A$1503,"&lt;"&amp;DATE(YEAR($B$2),MONTH($B$2)+12,1)))</f>
        <v/>
      </c>
    </row>
    <row r="184">
      <c r="A184" s="12" t="n"/>
      <c r="B184" s="12" t="n"/>
      <c r="C184" s="12" t="n"/>
      <c r="D184" s="7" t="n"/>
      <c r="E184" s="12" t="n"/>
      <c r="F184" s="12" t="n"/>
      <c r="G184" s="12">
        <f>IF(A184="","",SUMIFS('연차 사용 기록'!$H$4:$H$1503,'연차 사용 기록'!$C$4:$C$1503,A184,'연차 사용 기록'!$A$4:$A$1503,"&gt;="&amp;IF($B$2="",0,$B$2),'연차 사용 기록'!$A$4:$A$1503,"&lt;="&amp;IF($D$2="",2958465,$D$2)))</f>
        <v/>
      </c>
      <c r="H184" s="12">
        <f>IF(A184="","",(N(E184)+N(F184))-N(G184))</f>
        <v/>
      </c>
      <c r="I184" s="13">
        <f>IF(OR(A184="",(N(E184)+N(F184))=0),"",G184/(N(E184)+N(F184)))</f>
        <v/>
      </c>
      <c r="J184" s="7" t="n"/>
      <c r="K184" s="7" t="n"/>
      <c r="L184" s="12">
        <f>IF(OR(A184="",$D$2=""),"",IF(TODAY()&gt;$D$2,H184,""))</f>
        <v/>
      </c>
      <c r="M184" s="12" t="n"/>
      <c r="N184" s="14" t="n"/>
      <c r="O184" s="15">
        <f>IF(OR($A184="",$B$2=""),"",SUMIFS('연차 사용 기록'!$H$4:$H$1503,'연차 사용 기록'!$C$4:$C$1503,$A184,'연차 사용 기록'!$A$4:$A$1503,"&gt;="&amp;DATE(YEAR($B$2),MONTH($B$2)+0,1),'연차 사용 기록'!$A$4:$A$1503,"&lt;"&amp;DATE(YEAR($B$2),MONTH($B$2)+1,1)))</f>
        <v/>
      </c>
      <c r="P184" s="15">
        <f>IF(OR($A184="",$B$2=""),"",SUMIFS('연차 사용 기록'!$H$4:$H$1503,'연차 사용 기록'!$C$4:$C$1503,$A184,'연차 사용 기록'!$A$4:$A$1503,"&gt;="&amp;DATE(YEAR($B$2),MONTH($B$2)+1,1),'연차 사용 기록'!$A$4:$A$1503,"&lt;"&amp;DATE(YEAR($B$2),MONTH($B$2)+2,1)))</f>
        <v/>
      </c>
      <c r="Q184" s="15">
        <f>IF(OR($A184="",$B$2=""),"",SUMIFS('연차 사용 기록'!$H$4:$H$1503,'연차 사용 기록'!$C$4:$C$1503,$A184,'연차 사용 기록'!$A$4:$A$1503,"&gt;="&amp;DATE(YEAR($B$2),MONTH($B$2)+2,1),'연차 사용 기록'!$A$4:$A$1503,"&lt;"&amp;DATE(YEAR($B$2),MONTH($B$2)+3,1)))</f>
        <v/>
      </c>
      <c r="R184" s="15">
        <f>IF(OR($A184="",$B$2=""),"",SUMIFS('연차 사용 기록'!$H$4:$H$1503,'연차 사용 기록'!$C$4:$C$1503,$A184,'연차 사용 기록'!$A$4:$A$1503,"&gt;="&amp;DATE(YEAR($B$2),MONTH($B$2)+3,1),'연차 사용 기록'!$A$4:$A$1503,"&lt;"&amp;DATE(YEAR($B$2),MONTH($B$2)+4,1)))</f>
        <v/>
      </c>
      <c r="S184" s="15">
        <f>IF(OR($A184="",$B$2=""),"",SUMIFS('연차 사용 기록'!$H$4:$H$1503,'연차 사용 기록'!$C$4:$C$1503,$A184,'연차 사용 기록'!$A$4:$A$1503,"&gt;="&amp;DATE(YEAR($B$2),MONTH($B$2)+4,1),'연차 사용 기록'!$A$4:$A$1503,"&lt;"&amp;DATE(YEAR($B$2),MONTH($B$2)+5,1)))</f>
        <v/>
      </c>
      <c r="T184" s="15">
        <f>IF(OR($A184="",$B$2=""),"",SUMIFS('연차 사용 기록'!$H$4:$H$1503,'연차 사용 기록'!$C$4:$C$1503,$A184,'연차 사용 기록'!$A$4:$A$1503,"&gt;="&amp;DATE(YEAR($B$2),MONTH($B$2)+5,1),'연차 사용 기록'!$A$4:$A$1503,"&lt;"&amp;DATE(YEAR($B$2),MONTH($B$2)+6,1)))</f>
        <v/>
      </c>
      <c r="U184" s="15">
        <f>IF(OR($A184="",$B$2=""),"",SUMIFS('연차 사용 기록'!$H$4:$H$1503,'연차 사용 기록'!$C$4:$C$1503,$A184,'연차 사용 기록'!$A$4:$A$1503,"&gt;="&amp;DATE(YEAR($B$2),MONTH($B$2)+6,1),'연차 사용 기록'!$A$4:$A$1503,"&lt;"&amp;DATE(YEAR($B$2),MONTH($B$2)+7,1)))</f>
        <v/>
      </c>
      <c r="V184" s="15">
        <f>IF(OR($A184="",$B$2=""),"",SUMIFS('연차 사용 기록'!$H$4:$H$1503,'연차 사용 기록'!$C$4:$C$1503,$A184,'연차 사용 기록'!$A$4:$A$1503,"&gt;="&amp;DATE(YEAR($B$2),MONTH($B$2)+7,1),'연차 사용 기록'!$A$4:$A$1503,"&lt;"&amp;DATE(YEAR($B$2),MONTH($B$2)+8,1)))</f>
        <v/>
      </c>
      <c r="W184" s="15">
        <f>IF(OR($A184="",$B$2=""),"",SUMIFS('연차 사용 기록'!$H$4:$H$1503,'연차 사용 기록'!$C$4:$C$1503,$A184,'연차 사용 기록'!$A$4:$A$1503,"&gt;="&amp;DATE(YEAR($B$2),MONTH($B$2)+8,1),'연차 사용 기록'!$A$4:$A$1503,"&lt;"&amp;DATE(YEAR($B$2),MONTH($B$2)+9,1)))</f>
        <v/>
      </c>
      <c r="X184" s="15">
        <f>IF(OR($A184="",$B$2=""),"",SUMIFS('연차 사용 기록'!$H$4:$H$1503,'연차 사용 기록'!$C$4:$C$1503,$A184,'연차 사용 기록'!$A$4:$A$1503,"&gt;="&amp;DATE(YEAR($B$2),MONTH($B$2)+9,1),'연차 사용 기록'!$A$4:$A$1503,"&lt;"&amp;DATE(YEAR($B$2),MONTH($B$2)+10,1)))</f>
        <v/>
      </c>
      <c r="Y184" s="15">
        <f>IF(OR($A184="",$B$2=""),"",SUMIFS('연차 사용 기록'!$H$4:$H$1503,'연차 사용 기록'!$C$4:$C$1503,$A184,'연차 사용 기록'!$A$4:$A$1503,"&gt;="&amp;DATE(YEAR($B$2),MONTH($B$2)+10,1),'연차 사용 기록'!$A$4:$A$1503,"&lt;"&amp;DATE(YEAR($B$2),MONTH($B$2)+11,1)))</f>
        <v/>
      </c>
      <c r="Z184" s="15">
        <f>IF(OR($A184="",$B$2=""),"",SUMIFS('연차 사용 기록'!$H$4:$H$1503,'연차 사용 기록'!$C$4:$C$1503,$A184,'연차 사용 기록'!$A$4:$A$1503,"&gt;="&amp;DATE(YEAR($B$2),MONTH($B$2)+11,1),'연차 사용 기록'!$A$4:$A$1503,"&lt;"&amp;DATE(YEAR($B$2),MONTH($B$2)+12,1)))</f>
        <v/>
      </c>
    </row>
    <row r="185">
      <c r="A185" s="12" t="n"/>
      <c r="B185" s="12" t="n"/>
      <c r="C185" s="12" t="n"/>
      <c r="D185" s="7" t="n"/>
      <c r="E185" s="12" t="n"/>
      <c r="F185" s="12" t="n"/>
      <c r="G185" s="12">
        <f>IF(A185="","",SUMIFS('연차 사용 기록'!$H$4:$H$1503,'연차 사용 기록'!$C$4:$C$1503,A185,'연차 사용 기록'!$A$4:$A$1503,"&gt;="&amp;IF($B$2="",0,$B$2),'연차 사용 기록'!$A$4:$A$1503,"&lt;="&amp;IF($D$2="",2958465,$D$2)))</f>
        <v/>
      </c>
      <c r="H185" s="12">
        <f>IF(A185="","",(N(E185)+N(F185))-N(G185))</f>
        <v/>
      </c>
      <c r="I185" s="13">
        <f>IF(OR(A185="",(N(E185)+N(F185))=0),"",G185/(N(E185)+N(F185)))</f>
        <v/>
      </c>
      <c r="J185" s="7" t="n"/>
      <c r="K185" s="7" t="n"/>
      <c r="L185" s="12">
        <f>IF(OR(A185="",$D$2=""),"",IF(TODAY()&gt;$D$2,H185,""))</f>
        <v/>
      </c>
      <c r="M185" s="12" t="n"/>
      <c r="N185" s="14" t="n"/>
      <c r="O185" s="15">
        <f>IF(OR($A185="",$B$2=""),"",SUMIFS('연차 사용 기록'!$H$4:$H$1503,'연차 사용 기록'!$C$4:$C$1503,$A185,'연차 사용 기록'!$A$4:$A$1503,"&gt;="&amp;DATE(YEAR($B$2),MONTH($B$2)+0,1),'연차 사용 기록'!$A$4:$A$1503,"&lt;"&amp;DATE(YEAR($B$2),MONTH($B$2)+1,1)))</f>
        <v/>
      </c>
      <c r="P185" s="15">
        <f>IF(OR($A185="",$B$2=""),"",SUMIFS('연차 사용 기록'!$H$4:$H$1503,'연차 사용 기록'!$C$4:$C$1503,$A185,'연차 사용 기록'!$A$4:$A$1503,"&gt;="&amp;DATE(YEAR($B$2),MONTH($B$2)+1,1),'연차 사용 기록'!$A$4:$A$1503,"&lt;"&amp;DATE(YEAR($B$2),MONTH($B$2)+2,1)))</f>
        <v/>
      </c>
      <c r="Q185" s="15">
        <f>IF(OR($A185="",$B$2=""),"",SUMIFS('연차 사용 기록'!$H$4:$H$1503,'연차 사용 기록'!$C$4:$C$1503,$A185,'연차 사용 기록'!$A$4:$A$1503,"&gt;="&amp;DATE(YEAR($B$2),MONTH($B$2)+2,1),'연차 사용 기록'!$A$4:$A$1503,"&lt;"&amp;DATE(YEAR($B$2),MONTH($B$2)+3,1)))</f>
        <v/>
      </c>
      <c r="R185" s="15">
        <f>IF(OR($A185="",$B$2=""),"",SUMIFS('연차 사용 기록'!$H$4:$H$1503,'연차 사용 기록'!$C$4:$C$1503,$A185,'연차 사용 기록'!$A$4:$A$1503,"&gt;="&amp;DATE(YEAR($B$2),MONTH($B$2)+3,1),'연차 사용 기록'!$A$4:$A$1503,"&lt;"&amp;DATE(YEAR($B$2),MONTH($B$2)+4,1)))</f>
        <v/>
      </c>
      <c r="S185" s="15">
        <f>IF(OR($A185="",$B$2=""),"",SUMIFS('연차 사용 기록'!$H$4:$H$1503,'연차 사용 기록'!$C$4:$C$1503,$A185,'연차 사용 기록'!$A$4:$A$1503,"&gt;="&amp;DATE(YEAR($B$2),MONTH($B$2)+4,1),'연차 사용 기록'!$A$4:$A$1503,"&lt;"&amp;DATE(YEAR($B$2),MONTH($B$2)+5,1)))</f>
        <v/>
      </c>
      <c r="T185" s="15">
        <f>IF(OR($A185="",$B$2=""),"",SUMIFS('연차 사용 기록'!$H$4:$H$1503,'연차 사용 기록'!$C$4:$C$1503,$A185,'연차 사용 기록'!$A$4:$A$1503,"&gt;="&amp;DATE(YEAR($B$2),MONTH($B$2)+5,1),'연차 사용 기록'!$A$4:$A$1503,"&lt;"&amp;DATE(YEAR($B$2),MONTH($B$2)+6,1)))</f>
        <v/>
      </c>
      <c r="U185" s="15">
        <f>IF(OR($A185="",$B$2=""),"",SUMIFS('연차 사용 기록'!$H$4:$H$1503,'연차 사용 기록'!$C$4:$C$1503,$A185,'연차 사용 기록'!$A$4:$A$1503,"&gt;="&amp;DATE(YEAR($B$2),MONTH($B$2)+6,1),'연차 사용 기록'!$A$4:$A$1503,"&lt;"&amp;DATE(YEAR($B$2),MONTH($B$2)+7,1)))</f>
        <v/>
      </c>
      <c r="V185" s="15">
        <f>IF(OR($A185="",$B$2=""),"",SUMIFS('연차 사용 기록'!$H$4:$H$1503,'연차 사용 기록'!$C$4:$C$1503,$A185,'연차 사용 기록'!$A$4:$A$1503,"&gt;="&amp;DATE(YEAR($B$2),MONTH($B$2)+7,1),'연차 사용 기록'!$A$4:$A$1503,"&lt;"&amp;DATE(YEAR($B$2),MONTH($B$2)+8,1)))</f>
        <v/>
      </c>
      <c r="W185" s="15">
        <f>IF(OR($A185="",$B$2=""),"",SUMIFS('연차 사용 기록'!$H$4:$H$1503,'연차 사용 기록'!$C$4:$C$1503,$A185,'연차 사용 기록'!$A$4:$A$1503,"&gt;="&amp;DATE(YEAR($B$2),MONTH($B$2)+8,1),'연차 사용 기록'!$A$4:$A$1503,"&lt;"&amp;DATE(YEAR($B$2),MONTH($B$2)+9,1)))</f>
        <v/>
      </c>
      <c r="X185" s="15">
        <f>IF(OR($A185="",$B$2=""),"",SUMIFS('연차 사용 기록'!$H$4:$H$1503,'연차 사용 기록'!$C$4:$C$1503,$A185,'연차 사용 기록'!$A$4:$A$1503,"&gt;="&amp;DATE(YEAR($B$2),MONTH($B$2)+9,1),'연차 사용 기록'!$A$4:$A$1503,"&lt;"&amp;DATE(YEAR($B$2),MONTH($B$2)+10,1)))</f>
        <v/>
      </c>
      <c r="Y185" s="15">
        <f>IF(OR($A185="",$B$2=""),"",SUMIFS('연차 사용 기록'!$H$4:$H$1503,'연차 사용 기록'!$C$4:$C$1503,$A185,'연차 사용 기록'!$A$4:$A$1503,"&gt;="&amp;DATE(YEAR($B$2),MONTH($B$2)+10,1),'연차 사용 기록'!$A$4:$A$1503,"&lt;"&amp;DATE(YEAR($B$2),MONTH($B$2)+11,1)))</f>
        <v/>
      </c>
      <c r="Z185" s="15">
        <f>IF(OR($A185="",$B$2=""),"",SUMIFS('연차 사용 기록'!$H$4:$H$1503,'연차 사용 기록'!$C$4:$C$1503,$A185,'연차 사용 기록'!$A$4:$A$1503,"&gt;="&amp;DATE(YEAR($B$2),MONTH($B$2)+11,1),'연차 사용 기록'!$A$4:$A$1503,"&lt;"&amp;DATE(YEAR($B$2),MONTH($B$2)+12,1)))</f>
        <v/>
      </c>
    </row>
    <row r="186">
      <c r="A186" s="12" t="n"/>
      <c r="B186" s="12" t="n"/>
      <c r="C186" s="12" t="n"/>
      <c r="D186" s="7" t="n"/>
      <c r="E186" s="12" t="n"/>
      <c r="F186" s="12" t="n"/>
      <c r="G186" s="12">
        <f>IF(A186="","",SUMIFS('연차 사용 기록'!$H$4:$H$1503,'연차 사용 기록'!$C$4:$C$1503,A186,'연차 사용 기록'!$A$4:$A$1503,"&gt;="&amp;IF($B$2="",0,$B$2),'연차 사용 기록'!$A$4:$A$1503,"&lt;="&amp;IF($D$2="",2958465,$D$2)))</f>
        <v/>
      </c>
      <c r="H186" s="12">
        <f>IF(A186="","",(N(E186)+N(F186))-N(G186))</f>
        <v/>
      </c>
      <c r="I186" s="13">
        <f>IF(OR(A186="",(N(E186)+N(F186))=0),"",G186/(N(E186)+N(F186)))</f>
        <v/>
      </c>
      <c r="J186" s="7" t="n"/>
      <c r="K186" s="7" t="n"/>
      <c r="L186" s="12">
        <f>IF(OR(A186="",$D$2=""),"",IF(TODAY()&gt;$D$2,H186,""))</f>
        <v/>
      </c>
      <c r="M186" s="12" t="n"/>
      <c r="N186" s="14" t="n"/>
      <c r="O186" s="15">
        <f>IF(OR($A186="",$B$2=""),"",SUMIFS('연차 사용 기록'!$H$4:$H$1503,'연차 사용 기록'!$C$4:$C$1503,$A186,'연차 사용 기록'!$A$4:$A$1503,"&gt;="&amp;DATE(YEAR($B$2),MONTH($B$2)+0,1),'연차 사용 기록'!$A$4:$A$1503,"&lt;"&amp;DATE(YEAR($B$2),MONTH($B$2)+1,1)))</f>
        <v/>
      </c>
      <c r="P186" s="15">
        <f>IF(OR($A186="",$B$2=""),"",SUMIFS('연차 사용 기록'!$H$4:$H$1503,'연차 사용 기록'!$C$4:$C$1503,$A186,'연차 사용 기록'!$A$4:$A$1503,"&gt;="&amp;DATE(YEAR($B$2),MONTH($B$2)+1,1),'연차 사용 기록'!$A$4:$A$1503,"&lt;"&amp;DATE(YEAR($B$2),MONTH($B$2)+2,1)))</f>
        <v/>
      </c>
      <c r="Q186" s="15">
        <f>IF(OR($A186="",$B$2=""),"",SUMIFS('연차 사용 기록'!$H$4:$H$1503,'연차 사용 기록'!$C$4:$C$1503,$A186,'연차 사용 기록'!$A$4:$A$1503,"&gt;="&amp;DATE(YEAR($B$2),MONTH($B$2)+2,1),'연차 사용 기록'!$A$4:$A$1503,"&lt;"&amp;DATE(YEAR($B$2),MONTH($B$2)+3,1)))</f>
        <v/>
      </c>
      <c r="R186" s="15">
        <f>IF(OR($A186="",$B$2=""),"",SUMIFS('연차 사용 기록'!$H$4:$H$1503,'연차 사용 기록'!$C$4:$C$1503,$A186,'연차 사용 기록'!$A$4:$A$1503,"&gt;="&amp;DATE(YEAR($B$2),MONTH($B$2)+3,1),'연차 사용 기록'!$A$4:$A$1503,"&lt;"&amp;DATE(YEAR($B$2),MONTH($B$2)+4,1)))</f>
        <v/>
      </c>
      <c r="S186" s="15">
        <f>IF(OR($A186="",$B$2=""),"",SUMIFS('연차 사용 기록'!$H$4:$H$1503,'연차 사용 기록'!$C$4:$C$1503,$A186,'연차 사용 기록'!$A$4:$A$1503,"&gt;="&amp;DATE(YEAR($B$2),MONTH($B$2)+4,1),'연차 사용 기록'!$A$4:$A$1503,"&lt;"&amp;DATE(YEAR($B$2),MONTH($B$2)+5,1)))</f>
        <v/>
      </c>
      <c r="T186" s="15">
        <f>IF(OR($A186="",$B$2=""),"",SUMIFS('연차 사용 기록'!$H$4:$H$1503,'연차 사용 기록'!$C$4:$C$1503,$A186,'연차 사용 기록'!$A$4:$A$1503,"&gt;="&amp;DATE(YEAR($B$2),MONTH($B$2)+5,1),'연차 사용 기록'!$A$4:$A$1503,"&lt;"&amp;DATE(YEAR($B$2),MONTH($B$2)+6,1)))</f>
        <v/>
      </c>
      <c r="U186" s="15">
        <f>IF(OR($A186="",$B$2=""),"",SUMIFS('연차 사용 기록'!$H$4:$H$1503,'연차 사용 기록'!$C$4:$C$1503,$A186,'연차 사용 기록'!$A$4:$A$1503,"&gt;="&amp;DATE(YEAR($B$2),MONTH($B$2)+6,1),'연차 사용 기록'!$A$4:$A$1503,"&lt;"&amp;DATE(YEAR($B$2),MONTH($B$2)+7,1)))</f>
        <v/>
      </c>
      <c r="V186" s="15">
        <f>IF(OR($A186="",$B$2=""),"",SUMIFS('연차 사용 기록'!$H$4:$H$1503,'연차 사용 기록'!$C$4:$C$1503,$A186,'연차 사용 기록'!$A$4:$A$1503,"&gt;="&amp;DATE(YEAR($B$2),MONTH($B$2)+7,1),'연차 사용 기록'!$A$4:$A$1503,"&lt;"&amp;DATE(YEAR($B$2),MONTH($B$2)+8,1)))</f>
        <v/>
      </c>
      <c r="W186" s="15">
        <f>IF(OR($A186="",$B$2=""),"",SUMIFS('연차 사용 기록'!$H$4:$H$1503,'연차 사용 기록'!$C$4:$C$1503,$A186,'연차 사용 기록'!$A$4:$A$1503,"&gt;="&amp;DATE(YEAR($B$2),MONTH($B$2)+8,1),'연차 사용 기록'!$A$4:$A$1503,"&lt;"&amp;DATE(YEAR($B$2),MONTH($B$2)+9,1)))</f>
        <v/>
      </c>
      <c r="X186" s="15">
        <f>IF(OR($A186="",$B$2=""),"",SUMIFS('연차 사용 기록'!$H$4:$H$1503,'연차 사용 기록'!$C$4:$C$1503,$A186,'연차 사용 기록'!$A$4:$A$1503,"&gt;="&amp;DATE(YEAR($B$2),MONTH($B$2)+9,1),'연차 사용 기록'!$A$4:$A$1503,"&lt;"&amp;DATE(YEAR($B$2),MONTH($B$2)+10,1)))</f>
        <v/>
      </c>
      <c r="Y186" s="15">
        <f>IF(OR($A186="",$B$2=""),"",SUMIFS('연차 사용 기록'!$H$4:$H$1503,'연차 사용 기록'!$C$4:$C$1503,$A186,'연차 사용 기록'!$A$4:$A$1503,"&gt;="&amp;DATE(YEAR($B$2),MONTH($B$2)+10,1),'연차 사용 기록'!$A$4:$A$1503,"&lt;"&amp;DATE(YEAR($B$2),MONTH($B$2)+11,1)))</f>
        <v/>
      </c>
      <c r="Z186" s="15">
        <f>IF(OR($A186="",$B$2=""),"",SUMIFS('연차 사용 기록'!$H$4:$H$1503,'연차 사용 기록'!$C$4:$C$1503,$A186,'연차 사용 기록'!$A$4:$A$1503,"&gt;="&amp;DATE(YEAR($B$2),MONTH($B$2)+11,1),'연차 사용 기록'!$A$4:$A$1503,"&lt;"&amp;DATE(YEAR($B$2),MONTH($B$2)+12,1)))</f>
        <v/>
      </c>
    </row>
    <row r="187">
      <c r="A187" s="12" t="n"/>
      <c r="B187" s="12" t="n"/>
      <c r="C187" s="12" t="n"/>
      <c r="D187" s="7" t="n"/>
      <c r="E187" s="12" t="n"/>
      <c r="F187" s="12" t="n"/>
      <c r="G187" s="12">
        <f>IF(A187="","",SUMIFS('연차 사용 기록'!$H$4:$H$1503,'연차 사용 기록'!$C$4:$C$1503,A187,'연차 사용 기록'!$A$4:$A$1503,"&gt;="&amp;IF($B$2="",0,$B$2),'연차 사용 기록'!$A$4:$A$1503,"&lt;="&amp;IF($D$2="",2958465,$D$2)))</f>
        <v/>
      </c>
      <c r="H187" s="12">
        <f>IF(A187="","",(N(E187)+N(F187))-N(G187))</f>
        <v/>
      </c>
      <c r="I187" s="13">
        <f>IF(OR(A187="",(N(E187)+N(F187))=0),"",G187/(N(E187)+N(F187)))</f>
        <v/>
      </c>
      <c r="J187" s="7" t="n"/>
      <c r="K187" s="7" t="n"/>
      <c r="L187" s="12">
        <f>IF(OR(A187="",$D$2=""),"",IF(TODAY()&gt;$D$2,H187,""))</f>
        <v/>
      </c>
      <c r="M187" s="12" t="n"/>
      <c r="N187" s="14" t="n"/>
      <c r="O187" s="15">
        <f>IF(OR($A187="",$B$2=""),"",SUMIFS('연차 사용 기록'!$H$4:$H$1503,'연차 사용 기록'!$C$4:$C$1503,$A187,'연차 사용 기록'!$A$4:$A$1503,"&gt;="&amp;DATE(YEAR($B$2),MONTH($B$2)+0,1),'연차 사용 기록'!$A$4:$A$1503,"&lt;"&amp;DATE(YEAR($B$2),MONTH($B$2)+1,1)))</f>
        <v/>
      </c>
      <c r="P187" s="15">
        <f>IF(OR($A187="",$B$2=""),"",SUMIFS('연차 사용 기록'!$H$4:$H$1503,'연차 사용 기록'!$C$4:$C$1503,$A187,'연차 사용 기록'!$A$4:$A$1503,"&gt;="&amp;DATE(YEAR($B$2),MONTH($B$2)+1,1),'연차 사용 기록'!$A$4:$A$1503,"&lt;"&amp;DATE(YEAR($B$2),MONTH($B$2)+2,1)))</f>
        <v/>
      </c>
      <c r="Q187" s="15">
        <f>IF(OR($A187="",$B$2=""),"",SUMIFS('연차 사용 기록'!$H$4:$H$1503,'연차 사용 기록'!$C$4:$C$1503,$A187,'연차 사용 기록'!$A$4:$A$1503,"&gt;="&amp;DATE(YEAR($B$2),MONTH($B$2)+2,1),'연차 사용 기록'!$A$4:$A$1503,"&lt;"&amp;DATE(YEAR($B$2),MONTH($B$2)+3,1)))</f>
        <v/>
      </c>
      <c r="R187" s="15">
        <f>IF(OR($A187="",$B$2=""),"",SUMIFS('연차 사용 기록'!$H$4:$H$1503,'연차 사용 기록'!$C$4:$C$1503,$A187,'연차 사용 기록'!$A$4:$A$1503,"&gt;="&amp;DATE(YEAR($B$2),MONTH($B$2)+3,1),'연차 사용 기록'!$A$4:$A$1503,"&lt;"&amp;DATE(YEAR($B$2),MONTH($B$2)+4,1)))</f>
        <v/>
      </c>
      <c r="S187" s="15">
        <f>IF(OR($A187="",$B$2=""),"",SUMIFS('연차 사용 기록'!$H$4:$H$1503,'연차 사용 기록'!$C$4:$C$1503,$A187,'연차 사용 기록'!$A$4:$A$1503,"&gt;="&amp;DATE(YEAR($B$2),MONTH($B$2)+4,1),'연차 사용 기록'!$A$4:$A$1503,"&lt;"&amp;DATE(YEAR($B$2),MONTH($B$2)+5,1)))</f>
        <v/>
      </c>
      <c r="T187" s="15">
        <f>IF(OR($A187="",$B$2=""),"",SUMIFS('연차 사용 기록'!$H$4:$H$1503,'연차 사용 기록'!$C$4:$C$1503,$A187,'연차 사용 기록'!$A$4:$A$1503,"&gt;="&amp;DATE(YEAR($B$2),MONTH($B$2)+5,1),'연차 사용 기록'!$A$4:$A$1503,"&lt;"&amp;DATE(YEAR($B$2),MONTH($B$2)+6,1)))</f>
        <v/>
      </c>
      <c r="U187" s="15">
        <f>IF(OR($A187="",$B$2=""),"",SUMIFS('연차 사용 기록'!$H$4:$H$1503,'연차 사용 기록'!$C$4:$C$1503,$A187,'연차 사용 기록'!$A$4:$A$1503,"&gt;="&amp;DATE(YEAR($B$2),MONTH($B$2)+6,1),'연차 사용 기록'!$A$4:$A$1503,"&lt;"&amp;DATE(YEAR($B$2),MONTH($B$2)+7,1)))</f>
        <v/>
      </c>
      <c r="V187" s="15">
        <f>IF(OR($A187="",$B$2=""),"",SUMIFS('연차 사용 기록'!$H$4:$H$1503,'연차 사용 기록'!$C$4:$C$1503,$A187,'연차 사용 기록'!$A$4:$A$1503,"&gt;="&amp;DATE(YEAR($B$2),MONTH($B$2)+7,1),'연차 사용 기록'!$A$4:$A$1503,"&lt;"&amp;DATE(YEAR($B$2),MONTH($B$2)+8,1)))</f>
        <v/>
      </c>
      <c r="W187" s="15">
        <f>IF(OR($A187="",$B$2=""),"",SUMIFS('연차 사용 기록'!$H$4:$H$1503,'연차 사용 기록'!$C$4:$C$1503,$A187,'연차 사용 기록'!$A$4:$A$1503,"&gt;="&amp;DATE(YEAR($B$2),MONTH($B$2)+8,1),'연차 사용 기록'!$A$4:$A$1503,"&lt;"&amp;DATE(YEAR($B$2),MONTH($B$2)+9,1)))</f>
        <v/>
      </c>
      <c r="X187" s="15">
        <f>IF(OR($A187="",$B$2=""),"",SUMIFS('연차 사용 기록'!$H$4:$H$1503,'연차 사용 기록'!$C$4:$C$1503,$A187,'연차 사용 기록'!$A$4:$A$1503,"&gt;="&amp;DATE(YEAR($B$2),MONTH($B$2)+9,1),'연차 사용 기록'!$A$4:$A$1503,"&lt;"&amp;DATE(YEAR($B$2),MONTH($B$2)+10,1)))</f>
        <v/>
      </c>
      <c r="Y187" s="15">
        <f>IF(OR($A187="",$B$2=""),"",SUMIFS('연차 사용 기록'!$H$4:$H$1503,'연차 사용 기록'!$C$4:$C$1503,$A187,'연차 사용 기록'!$A$4:$A$1503,"&gt;="&amp;DATE(YEAR($B$2),MONTH($B$2)+10,1),'연차 사용 기록'!$A$4:$A$1503,"&lt;"&amp;DATE(YEAR($B$2),MONTH($B$2)+11,1)))</f>
        <v/>
      </c>
      <c r="Z187" s="15">
        <f>IF(OR($A187="",$B$2=""),"",SUMIFS('연차 사용 기록'!$H$4:$H$1503,'연차 사용 기록'!$C$4:$C$1503,$A187,'연차 사용 기록'!$A$4:$A$1503,"&gt;="&amp;DATE(YEAR($B$2),MONTH($B$2)+11,1),'연차 사용 기록'!$A$4:$A$1503,"&lt;"&amp;DATE(YEAR($B$2),MONTH($B$2)+12,1)))</f>
        <v/>
      </c>
    </row>
    <row r="188">
      <c r="A188" s="12" t="n"/>
      <c r="B188" s="12" t="n"/>
      <c r="C188" s="12" t="n"/>
      <c r="D188" s="7" t="n"/>
      <c r="E188" s="12" t="n"/>
      <c r="F188" s="12" t="n"/>
      <c r="G188" s="12">
        <f>IF(A188="","",SUMIFS('연차 사용 기록'!$H$4:$H$1503,'연차 사용 기록'!$C$4:$C$1503,A188,'연차 사용 기록'!$A$4:$A$1503,"&gt;="&amp;IF($B$2="",0,$B$2),'연차 사용 기록'!$A$4:$A$1503,"&lt;="&amp;IF($D$2="",2958465,$D$2)))</f>
        <v/>
      </c>
      <c r="H188" s="12">
        <f>IF(A188="","",(N(E188)+N(F188))-N(G188))</f>
        <v/>
      </c>
      <c r="I188" s="13">
        <f>IF(OR(A188="",(N(E188)+N(F188))=0),"",G188/(N(E188)+N(F188)))</f>
        <v/>
      </c>
      <c r="J188" s="7" t="n"/>
      <c r="K188" s="7" t="n"/>
      <c r="L188" s="12">
        <f>IF(OR(A188="",$D$2=""),"",IF(TODAY()&gt;$D$2,H188,""))</f>
        <v/>
      </c>
      <c r="M188" s="12" t="n"/>
      <c r="N188" s="14" t="n"/>
      <c r="O188" s="15">
        <f>IF(OR($A188="",$B$2=""),"",SUMIFS('연차 사용 기록'!$H$4:$H$1503,'연차 사용 기록'!$C$4:$C$1503,$A188,'연차 사용 기록'!$A$4:$A$1503,"&gt;="&amp;DATE(YEAR($B$2),MONTH($B$2)+0,1),'연차 사용 기록'!$A$4:$A$1503,"&lt;"&amp;DATE(YEAR($B$2),MONTH($B$2)+1,1)))</f>
        <v/>
      </c>
      <c r="P188" s="15">
        <f>IF(OR($A188="",$B$2=""),"",SUMIFS('연차 사용 기록'!$H$4:$H$1503,'연차 사용 기록'!$C$4:$C$1503,$A188,'연차 사용 기록'!$A$4:$A$1503,"&gt;="&amp;DATE(YEAR($B$2),MONTH($B$2)+1,1),'연차 사용 기록'!$A$4:$A$1503,"&lt;"&amp;DATE(YEAR($B$2),MONTH($B$2)+2,1)))</f>
        <v/>
      </c>
      <c r="Q188" s="15">
        <f>IF(OR($A188="",$B$2=""),"",SUMIFS('연차 사용 기록'!$H$4:$H$1503,'연차 사용 기록'!$C$4:$C$1503,$A188,'연차 사용 기록'!$A$4:$A$1503,"&gt;="&amp;DATE(YEAR($B$2),MONTH($B$2)+2,1),'연차 사용 기록'!$A$4:$A$1503,"&lt;"&amp;DATE(YEAR($B$2),MONTH($B$2)+3,1)))</f>
        <v/>
      </c>
      <c r="R188" s="15">
        <f>IF(OR($A188="",$B$2=""),"",SUMIFS('연차 사용 기록'!$H$4:$H$1503,'연차 사용 기록'!$C$4:$C$1503,$A188,'연차 사용 기록'!$A$4:$A$1503,"&gt;="&amp;DATE(YEAR($B$2),MONTH($B$2)+3,1),'연차 사용 기록'!$A$4:$A$1503,"&lt;"&amp;DATE(YEAR($B$2),MONTH($B$2)+4,1)))</f>
        <v/>
      </c>
      <c r="S188" s="15">
        <f>IF(OR($A188="",$B$2=""),"",SUMIFS('연차 사용 기록'!$H$4:$H$1503,'연차 사용 기록'!$C$4:$C$1503,$A188,'연차 사용 기록'!$A$4:$A$1503,"&gt;="&amp;DATE(YEAR($B$2),MONTH($B$2)+4,1),'연차 사용 기록'!$A$4:$A$1503,"&lt;"&amp;DATE(YEAR($B$2),MONTH($B$2)+5,1)))</f>
        <v/>
      </c>
      <c r="T188" s="15">
        <f>IF(OR($A188="",$B$2=""),"",SUMIFS('연차 사용 기록'!$H$4:$H$1503,'연차 사용 기록'!$C$4:$C$1503,$A188,'연차 사용 기록'!$A$4:$A$1503,"&gt;="&amp;DATE(YEAR($B$2),MONTH($B$2)+5,1),'연차 사용 기록'!$A$4:$A$1503,"&lt;"&amp;DATE(YEAR($B$2),MONTH($B$2)+6,1)))</f>
        <v/>
      </c>
      <c r="U188" s="15">
        <f>IF(OR($A188="",$B$2=""),"",SUMIFS('연차 사용 기록'!$H$4:$H$1503,'연차 사용 기록'!$C$4:$C$1503,$A188,'연차 사용 기록'!$A$4:$A$1503,"&gt;="&amp;DATE(YEAR($B$2),MONTH($B$2)+6,1),'연차 사용 기록'!$A$4:$A$1503,"&lt;"&amp;DATE(YEAR($B$2),MONTH($B$2)+7,1)))</f>
        <v/>
      </c>
      <c r="V188" s="15">
        <f>IF(OR($A188="",$B$2=""),"",SUMIFS('연차 사용 기록'!$H$4:$H$1503,'연차 사용 기록'!$C$4:$C$1503,$A188,'연차 사용 기록'!$A$4:$A$1503,"&gt;="&amp;DATE(YEAR($B$2),MONTH($B$2)+7,1),'연차 사용 기록'!$A$4:$A$1503,"&lt;"&amp;DATE(YEAR($B$2),MONTH($B$2)+8,1)))</f>
        <v/>
      </c>
      <c r="W188" s="15">
        <f>IF(OR($A188="",$B$2=""),"",SUMIFS('연차 사용 기록'!$H$4:$H$1503,'연차 사용 기록'!$C$4:$C$1503,$A188,'연차 사용 기록'!$A$4:$A$1503,"&gt;="&amp;DATE(YEAR($B$2),MONTH($B$2)+8,1),'연차 사용 기록'!$A$4:$A$1503,"&lt;"&amp;DATE(YEAR($B$2),MONTH($B$2)+9,1)))</f>
        <v/>
      </c>
      <c r="X188" s="15">
        <f>IF(OR($A188="",$B$2=""),"",SUMIFS('연차 사용 기록'!$H$4:$H$1503,'연차 사용 기록'!$C$4:$C$1503,$A188,'연차 사용 기록'!$A$4:$A$1503,"&gt;="&amp;DATE(YEAR($B$2),MONTH($B$2)+9,1),'연차 사용 기록'!$A$4:$A$1503,"&lt;"&amp;DATE(YEAR($B$2),MONTH($B$2)+10,1)))</f>
        <v/>
      </c>
      <c r="Y188" s="15">
        <f>IF(OR($A188="",$B$2=""),"",SUMIFS('연차 사용 기록'!$H$4:$H$1503,'연차 사용 기록'!$C$4:$C$1503,$A188,'연차 사용 기록'!$A$4:$A$1503,"&gt;="&amp;DATE(YEAR($B$2),MONTH($B$2)+10,1),'연차 사용 기록'!$A$4:$A$1503,"&lt;"&amp;DATE(YEAR($B$2),MONTH($B$2)+11,1)))</f>
        <v/>
      </c>
      <c r="Z188" s="15">
        <f>IF(OR($A188="",$B$2=""),"",SUMIFS('연차 사용 기록'!$H$4:$H$1503,'연차 사용 기록'!$C$4:$C$1503,$A188,'연차 사용 기록'!$A$4:$A$1503,"&gt;="&amp;DATE(YEAR($B$2),MONTH($B$2)+11,1),'연차 사용 기록'!$A$4:$A$1503,"&lt;"&amp;DATE(YEAR($B$2),MONTH($B$2)+12,1)))</f>
        <v/>
      </c>
    </row>
    <row r="189">
      <c r="A189" s="12" t="n"/>
      <c r="B189" s="12" t="n"/>
      <c r="C189" s="12" t="n"/>
      <c r="D189" s="7" t="n"/>
      <c r="E189" s="12" t="n"/>
      <c r="F189" s="12" t="n"/>
      <c r="G189" s="12">
        <f>IF(A189="","",SUMIFS('연차 사용 기록'!$H$4:$H$1503,'연차 사용 기록'!$C$4:$C$1503,A189,'연차 사용 기록'!$A$4:$A$1503,"&gt;="&amp;IF($B$2="",0,$B$2),'연차 사용 기록'!$A$4:$A$1503,"&lt;="&amp;IF($D$2="",2958465,$D$2)))</f>
        <v/>
      </c>
      <c r="H189" s="12">
        <f>IF(A189="","",(N(E189)+N(F189))-N(G189))</f>
        <v/>
      </c>
      <c r="I189" s="13">
        <f>IF(OR(A189="",(N(E189)+N(F189))=0),"",G189/(N(E189)+N(F189)))</f>
        <v/>
      </c>
      <c r="J189" s="7" t="n"/>
      <c r="K189" s="7" t="n"/>
      <c r="L189" s="12">
        <f>IF(OR(A189="",$D$2=""),"",IF(TODAY()&gt;$D$2,H189,""))</f>
        <v/>
      </c>
      <c r="M189" s="12" t="n"/>
      <c r="N189" s="14" t="n"/>
      <c r="O189" s="15">
        <f>IF(OR($A189="",$B$2=""),"",SUMIFS('연차 사용 기록'!$H$4:$H$1503,'연차 사용 기록'!$C$4:$C$1503,$A189,'연차 사용 기록'!$A$4:$A$1503,"&gt;="&amp;DATE(YEAR($B$2),MONTH($B$2)+0,1),'연차 사용 기록'!$A$4:$A$1503,"&lt;"&amp;DATE(YEAR($B$2),MONTH($B$2)+1,1)))</f>
        <v/>
      </c>
      <c r="P189" s="15">
        <f>IF(OR($A189="",$B$2=""),"",SUMIFS('연차 사용 기록'!$H$4:$H$1503,'연차 사용 기록'!$C$4:$C$1503,$A189,'연차 사용 기록'!$A$4:$A$1503,"&gt;="&amp;DATE(YEAR($B$2),MONTH($B$2)+1,1),'연차 사용 기록'!$A$4:$A$1503,"&lt;"&amp;DATE(YEAR($B$2),MONTH($B$2)+2,1)))</f>
        <v/>
      </c>
      <c r="Q189" s="15">
        <f>IF(OR($A189="",$B$2=""),"",SUMIFS('연차 사용 기록'!$H$4:$H$1503,'연차 사용 기록'!$C$4:$C$1503,$A189,'연차 사용 기록'!$A$4:$A$1503,"&gt;="&amp;DATE(YEAR($B$2),MONTH($B$2)+2,1),'연차 사용 기록'!$A$4:$A$1503,"&lt;"&amp;DATE(YEAR($B$2),MONTH($B$2)+3,1)))</f>
        <v/>
      </c>
      <c r="R189" s="15">
        <f>IF(OR($A189="",$B$2=""),"",SUMIFS('연차 사용 기록'!$H$4:$H$1503,'연차 사용 기록'!$C$4:$C$1503,$A189,'연차 사용 기록'!$A$4:$A$1503,"&gt;="&amp;DATE(YEAR($B$2),MONTH($B$2)+3,1),'연차 사용 기록'!$A$4:$A$1503,"&lt;"&amp;DATE(YEAR($B$2),MONTH($B$2)+4,1)))</f>
        <v/>
      </c>
      <c r="S189" s="15">
        <f>IF(OR($A189="",$B$2=""),"",SUMIFS('연차 사용 기록'!$H$4:$H$1503,'연차 사용 기록'!$C$4:$C$1503,$A189,'연차 사용 기록'!$A$4:$A$1503,"&gt;="&amp;DATE(YEAR($B$2),MONTH($B$2)+4,1),'연차 사용 기록'!$A$4:$A$1503,"&lt;"&amp;DATE(YEAR($B$2),MONTH($B$2)+5,1)))</f>
        <v/>
      </c>
      <c r="T189" s="15">
        <f>IF(OR($A189="",$B$2=""),"",SUMIFS('연차 사용 기록'!$H$4:$H$1503,'연차 사용 기록'!$C$4:$C$1503,$A189,'연차 사용 기록'!$A$4:$A$1503,"&gt;="&amp;DATE(YEAR($B$2),MONTH($B$2)+5,1),'연차 사용 기록'!$A$4:$A$1503,"&lt;"&amp;DATE(YEAR($B$2),MONTH($B$2)+6,1)))</f>
        <v/>
      </c>
      <c r="U189" s="15">
        <f>IF(OR($A189="",$B$2=""),"",SUMIFS('연차 사용 기록'!$H$4:$H$1503,'연차 사용 기록'!$C$4:$C$1503,$A189,'연차 사용 기록'!$A$4:$A$1503,"&gt;="&amp;DATE(YEAR($B$2),MONTH($B$2)+6,1),'연차 사용 기록'!$A$4:$A$1503,"&lt;"&amp;DATE(YEAR($B$2),MONTH($B$2)+7,1)))</f>
        <v/>
      </c>
      <c r="V189" s="15">
        <f>IF(OR($A189="",$B$2=""),"",SUMIFS('연차 사용 기록'!$H$4:$H$1503,'연차 사용 기록'!$C$4:$C$1503,$A189,'연차 사용 기록'!$A$4:$A$1503,"&gt;="&amp;DATE(YEAR($B$2),MONTH($B$2)+7,1),'연차 사용 기록'!$A$4:$A$1503,"&lt;"&amp;DATE(YEAR($B$2),MONTH($B$2)+8,1)))</f>
        <v/>
      </c>
      <c r="W189" s="15">
        <f>IF(OR($A189="",$B$2=""),"",SUMIFS('연차 사용 기록'!$H$4:$H$1503,'연차 사용 기록'!$C$4:$C$1503,$A189,'연차 사용 기록'!$A$4:$A$1503,"&gt;="&amp;DATE(YEAR($B$2),MONTH($B$2)+8,1),'연차 사용 기록'!$A$4:$A$1503,"&lt;"&amp;DATE(YEAR($B$2),MONTH($B$2)+9,1)))</f>
        <v/>
      </c>
      <c r="X189" s="15">
        <f>IF(OR($A189="",$B$2=""),"",SUMIFS('연차 사용 기록'!$H$4:$H$1503,'연차 사용 기록'!$C$4:$C$1503,$A189,'연차 사용 기록'!$A$4:$A$1503,"&gt;="&amp;DATE(YEAR($B$2),MONTH($B$2)+9,1),'연차 사용 기록'!$A$4:$A$1503,"&lt;"&amp;DATE(YEAR($B$2),MONTH($B$2)+10,1)))</f>
        <v/>
      </c>
      <c r="Y189" s="15">
        <f>IF(OR($A189="",$B$2=""),"",SUMIFS('연차 사용 기록'!$H$4:$H$1503,'연차 사용 기록'!$C$4:$C$1503,$A189,'연차 사용 기록'!$A$4:$A$1503,"&gt;="&amp;DATE(YEAR($B$2),MONTH($B$2)+10,1),'연차 사용 기록'!$A$4:$A$1503,"&lt;"&amp;DATE(YEAR($B$2),MONTH($B$2)+11,1)))</f>
        <v/>
      </c>
      <c r="Z189" s="15">
        <f>IF(OR($A189="",$B$2=""),"",SUMIFS('연차 사용 기록'!$H$4:$H$1503,'연차 사용 기록'!$C$4:$C$1503,$A189,'연차 사용 기록'!$A$4:$A$1503,"&gt;="&amp;DATE(YEAR($B$2),MONTH($B$2)+11,1),'연차 사용 기록'!$A$4:$A$1503,"&lt;"&amp;DATE(YEAR($B$2),MONTH($B$2)+12,1)))</f>
        <v/>
      </c>
    </row>
    <row r="190">
      <c r="A190" s="12" t="n"/>
      <c r="B190" s="12" t="n"/>
      <c r="C190" s="12" t="n"/>
      <c r="D190" s="7" t="n"/>
      <c r="E190" s="12" t="n"/>
      <c r="F190" s="12" t="n"/>
      <c r="G190" s="12">
        <f>IF(A190="","",SUMIFS('연차 사용 기록'!$H$4:$H$1503,'연차 사용 기록'!$C$4:$C$1503,A190,'연차 사용 기록'!$A$4:$A$1503,"&gt;="&amp;IF($B$2="",0,$B$2),'연차 사용 기록'!$A$4:$A$1503,"&lt;="&amp;IF($D$2="",2958465,$D$2)))</f>
        <v/>
      </c>
      <c r="H190" s="12">
        <f>IF(A190="","",(N(E190)+N(F190))-N(G190))</f>
        <v/>
      </c>
      <c r="I190" s="13">
        <f>IF(OR(A190="",(N(E190)+N(F190))=0),"",G190/(N(E190)+N(F190)))</f>
        <v/>
      </c>
      <c r="J190" s="7" t="n"/>
      <c r="K190" s="7" t="n"/>
      <c r="L190" s="12">
        <f>IF(OR(A190="",$D$2=""),"",IF(TODAY()&gt;$D$2,H190,""))</f>
        <v/>
      </c>
      <c r="M190" s="12" t="n"/>
      <c r="N190" s="14" t="n"/>
      <c r="O190" s="15">
        <f>IF(OR($A190="",$B$2=""),"",SUMIFS('연차 사용 기록'!$H$4:$H$1503,'연차 사용 기록'!$C$4:$C$1503,$A190,'연차 사용 기록'!$A$4:$A$1503,"&gt;="&amp;DATE(YEAR($B$2),MONTH($B$2)+0,1),'연차 사용 기록'!$A$4:$A$1503,"&lt;"&amp;DATE(YEAR($B$2),MONTH($B$2)+1,1)))</f>
        <v/>
      </c>
      <c r="P190" s="15">
        <f>IF(OR($A190="",$B$2=""),"",SUMIFS('연차 사용 기록'!$H$4:$H$1503,'연차 사용 기록'!$C$4:$C$1503,$A190,'연차 사용 기록'!$A$4:$A$1503,"&gt;="&amp;DATE(YEAR($B$2),MONTH($B$2)+1,1),'연차 사용 기록'!$A$4:$A$1503,"&lt;"&amp;DATE(YEAR($B$2),MONTH($B$2)+2,1)))</f>
        <v/>
      </c>
      <c r="Q190" s="15">
        <f>IF(OR($A190="",$B$2=""),"",SUMIFS('연차 사용 기록'!$H$4:$H$1503,'연차 사용 기록'!$C$4:$C$1503,$A190,'연차 사용 기록'!$A$4:$A$1503,"&gt;="&amp;DATE(YEAR($B$2),MONTH($B$2)+2,1),'연차 사용 기록'!$A$4:$A$1503,"&lt;"&amp;DATE(YEAR($B$2),MONTH($B$2)+3,1)))</f>
        <v/>
      </c>
      <c r="R190" s="15">
        <f>IF(OR($A190="",$B$2=""),"",SUMIFS('연차 사용 기록'!$H$4:$H$1503,'연차 사용 기록'!$C$4:$C$1503,$A190,'연차 사용 기록'!$A$4:$A$1503,"&gt;="&amp;DATE(YEAR($B$2),MONTH($B$2)+3,1),'연차 사용 기록'!$A$4:$A$1503,"&lt;"&amp;DATE(YEAR($B$2),MONTH($B$2)+4,1)))</f>
        <v/>
      </c>
      <c r="S190" s="15">
        <f>IF(OR($A190="",$B$2=""),"",SUMIFS('연차 사용 기록'!$H$4:$H$1503,'연차 사용 기록'!$C$4:$C$1503,$A190,'연차 사용 기록'!$A$4:$A$1503,"&gt;="&amp;DATE(YEAR($B$2),MONTH($B$2)+4,1),'연차 사용 기록'!$A$4:$A$1503,"&lt;"&amp;DATE(YEAR($B$2),MONTH($B$2)+5,1)))</f>
        <v/>
      </c>
      <c r="T190" s="15">
        <f>IF(OR($A190="",$B$2=""),"",SUMIFS('연차 사용 기록'!$H$4:$H$1503,'연차 사용 기록'!$C$4:$C$1503,$A190,'연차 사용 기록'!$A$4:$A$1503,"&gt;="&amp;DATE(YEAR($B$2),MONTH($B$2)+5,1),'연차 사용 기록'!$A$4:$A$1503,"&lt;"&amp;DATE(YEAR($B$2),MONTH($B$2)+6,1)))</f>
        <v/>
      </c>
      <c r="U190" s="15">
        <f>IF(OR($A190="",$B$2=""),"",SUMIFS('연차 사용 기록'!$H$4:$H$1503,'연차 사용 기록'!$C$4:$C$1503,$A190,'연차 사용 기록'!$A$4:$A$1503,"&gt;="&amp;DATE(YEAR($B$2),MONTH($B$2)+6,1),'연차 사용 기록'!$A$4:$A$1503,"&lt;"&amp;DATE(YEAR($B$2),MONTH($B$2)+7,1)))</f>
        <v/>
      </c>
      <c r="V190" s="15">
        <f>IF(OR($A190="",$B$2=""),"",SUMIFS('연차 사용 기록'!$H$4:$H$1503,'연차 사용 기록'!$C$4:$C$1503,$A190,'연차 사용 기록'!$A$4:$A$1503,"&gt;="&amp;DATE(YEAR($B$2),MONTH($B$2)+7,1),'연차 사용 기록'!$A$4:$A$1503,"&lt;"&amp;DATE(YEAR($B$2),MONTH($B$2)+8,1)))</f>
        <v/>
      </c>
      <c r="W190" s="15">
        <f>IF(OR($A190="",$B$2=""),"",SUMIFS('연차 사용 기록'!$H$4:$H$1503,'연차 사용 기록'!$C$4:$C$1503,$A190,'연차 사용 기록'!$A$4:$A$1503,"&gt;="&amp;DATE(YEAR($B$2),MONTH($B$2)+8,1),'연차 사용 기록'!$A$4:$A$1503,"&lt;"&amp;DATE(YEAR($B$2),MONTH($B$2)+9,1)))</f>
        <v/>
      </c>
      <c r="X190" s="15">
        <f>IF(OR($A190="",$B$2=""),"",SUMIFS('연차 사용 기록'!$H$4:$H$1503,'연차 사용 기록'!$C$4:$C$1503,$A190,'연차 사용 기록'!$A$4:$A$1503,"&gt;="&amp;DATE(YEAR($B$2),MONTH($B$2)+9,1),'연차 사용 기록'!$A$4:$A$1503,"&lt;"&amp;DATE(YEAR($B$2),MONTH($B$2)+10,1)))</f>
        <v/>
      </c>
      <c r="Y190" s="15">
        <f>IF(OR($A190="",$B$2=""),"",SUMIFS('연차 사용 기록'!$H$4:$H$1503,'연차 사용 기록'!$C$4:$C$1503,$A190,'연차 사용 기록'!$A$4:$A$1503,"&gt;="&amp;DATE(YEAR($B$2),MONTH($B$2)+10,1),'연차 사용 기록'!$A$4:$A$1503,"&lt;"&amp;DATE(YEAR($B$2),MONTH($B$2)+11,1)))</f>
        <v/>
      </c>
      <c r="Z190" s="15">
        <f>IF(OR($A190="",$B$2=""),"",SUMIFS('연차 사용 기록'!$H$4:$H$1503,'연차 사용 기록'!$C$4:$C$1503,$A190,'연차 사용 기록'!$A$4:$A$1503,"&gt;="&amp;DATE(YEAR($B$2),MONTH($B$2)+11,1),'연차 사용 기록'!$A$4:$A$1503,"&lt;"&amp;DATE(YEAR($B$2),MONTH($B$2)+12,1)))</f>
        <v/>
      </c>
    </row>
    <row r="191">
      <c r="A191" s="12" t="n"/>
      <c r="B191" s="12" t="n"/>
      <c r="C191" s="12" t="n"/>
      <c r="D191" s="7" t="n"/>
      <c r="E191" s="12" t="n"/>
      <c r="F191" s="12" t="n"/>
      <c r="G191" s="12">
        <f>IF(A191="","",SUMIFS('연차 사용 기록'!$H$4:$H$1503,'연차 사용 기록'!$C$4:$C$1503,A191,'연차 사용 기록'!$A$4:$A$1503,"&gt;="&amp;IF($B$2="",0,$B$2),'연차 사용 기록'!$A$4:$A$1503,"&lt;="&amp;IF($D$2="",2958465,$D$2)))</f>
        <v/>
      </c>
      <c r="H191" s="12">
        <f>IF(A191="","",(N(E191)+N(F191))-N(G191))</f>
        <v/>
      </c>
      <c r="I191" s="13">
        <f>IF(OR(A191="",(N(E191)+N(F191))=0),"",G191/(N(E191)+N(F191)))</f>
        <v/>
      </c>
      <c r="J191" s="7" t="n"/>
      <c r="K191" s="7" t="n"/>
      <c r="L191" s="12">
        <f>IF(OR(A191="",$D$2=""),"",IF(TODAY()&gt;$D$2,H191,""))</f>
        <v/>
      </c>
      <c r="M191" s="12" t="n"/>
      <c r="N191" s="14" t="n"/>
      <c r="O191" s="15">
        <f>IF(OR($A191="",$B$2=""),"",SUMIFS('연차 사용 기록'!$H$4:$H$1503,'연차 사용 기록'!$C$4:$C$1503,$A191,'연차 사용 기록'!$A$4:$A$1503,"&gt;="&amp;DATE(YEAR($B$2),MONTH($B$2)+0,1),'연차 사용 기록'!$A$4:$A$1503,"&lt;"&amp;DATE(YEAR($B$2),MONTH($B$2)+1,1)))</f>
        <v/>
      </c>
      <c r="P191" s="15">
        <f>IF(OR($A191="",$B$2=""),"",SUMIFS('연차 사용 기록'!$H$4:$H$1503,'연차 사용 기록'!$C$4:$C$1503,$A191,'연차 사용 기록'!$A$4:$A$1503,"&gt;="&amp;DATE(YEAR($B$2),MONTH($B$2)+1,1),'연차 사용 기록'!$A$4:$A$1503,"&lt;"&amp;DATE(YEAR($B$2),MONTH($B$2)+2,1)))</f>
        <v/>
      </c>
      <c r="Q191" s="15">
        <f>IF(OR($A191="",$B$2=""),"",SUMIFS('연차 사용 기록'!$H$4:$H$1503,'연차 사용 기록'!$C$4:$C$1503,$A191,'연차 사용 기록'!$A$4:$A$1503,"&gt;="&amp;DATE(YEAR($B$2),MONTH($B$2)+2,1),'연차 사용 기록'!$A$4:$A$1503,"&lt;"&amp;DATE(YEAR($B$2),MONTH($B$2)+3,1)))</f>
        <v/>
      </c>
      <c r="R191" s="15">
        <f>IF(OR($A191="",$B$2=""),"",SUMIFS('연차 사용 기록'!$H$4:$H$1503,'연차 사용 기록'!$C$4:$C$1503,$A191,'연차 사용 기록'!$A$4:$A$1503,"&gt;="&amp;DATE(YEAR($B$2),MONTH($B$2)+3,1),'연차 사용 기록'!$A$4:$A$1503,"&lt;"&amp;DATE(YEAR($B$2),MONTH($B$2)+4,1)))</f>
        <v/>
      </c>
      <c r="S191" s="15">
        <f>IF(OR($A191="",$B$2=""),"",SUMIFS('연차 사용 기록'!$H$4:$H$1503,'연차 사용 기록'!$C$4:$C$1503,$A191,'연차 사용 기록'!$A$4:$A$1503,"&gt;="&amp;DATE(YEAR($B$2),MONTH($B$2)+4,1),'연차 사용 기록'!$A$4:$A$1503,"&lt;"&amp;DATE(YEAR($B$2),MONTH($B$2)+5,1)))</f>
        <v/>
      </c>
      <c r="T191" s="15">
        <f>IF(OR($A191="",$B$2=""),"",SUMIFS('연차 사용 기록'!$H$4:$H$1503,'연차 사용 기록'!$C$4:$C$1503,$A191,'연차 사용 기록'!$A$4:$A$1503,"&gt;="&amp;DATE(YEAR($B$2),MONTH($B$2)+5,1),'연차 사용 기록'!$A$4:$A$1503,"&lt;"&amp;DATE(YEAR($B$2),MONTH($B$2)+6,1)))</f>
        <v/>
      </c>
      <c r="U191" s="15">
        <f>IF(OR($A191="",$B$2=""),"",SUMIFS('연차 사용 기록'!$H$4:$H$1503,'연차 사용 기록'!$C$4:$C$1503,$A191,'연차 사용 기록'!$A$4:$A$1503,"&gt;="&amp;DATE(YEAR($B$2),MONTH($B$2)+6,1),'연차 사용 기록'!$A$4:$A$1503,"&lt;"&amp;DATE(YEAR($B$2),MONTH($B$2)+7,1)))</f>
        <v/>
      </c>
      <c r="V191" s="15">
        <f>IF(OR($A191="",$B$2=""),"",SUMIFS('연차 사용 기록'!$H$4:$H$1503,'연차 사용 기록'!$C$4:$C$1503,$A191,'연차 사용 기록'!$A$4:$A$1503,"&gt;="&amp;DATE(YEAR($B$2),MONTH($B$2)+7,1),'연차 사용 기록'!$A$4:$A$1503,"&lt;"&amp;DATE(YEAR($B$2),MONTH($B$2)+8,1)))</f>
        <v/>
      </c>
      <c r="W191" s="15">
        <f>IF(OR($A191="",$B$2=""),"",SUMIFS('연차 사용 기록'!$H$4:$H$1503,'연차 사용 기록'!$C$4:$C$1503,$A191,'연차 사용 기록'!$A$4:$A$1503,"&gt;="&amp;DATE(YEAR($B$2),MONTH($B$2)+8,1),'연차 사용 기록'!$A$4:$A$1503,"&lt;"&amp;DATE(YEAR($B$2),MONTH($B$2)+9,1)))</f>
        <v/>
      </c>
      <c r="X191" s="15">
        <f>IF(OR($A191="",$B$2=""),"",SUMIFS('연차 사용 기록'!$H$4:$H$1503,'연차 사용 기록'!$C$4:$C$1503,$A191,'연차 사용 기록'!$A$4:$A$1503,"&gt;="&amp;DATE(YEAR($B$2),MONTH($B$2)+9,1),'연차 사용 기록'!$A$4:$A$1503,"&lt;"&amp;DATE(YEAR($B$2),MONTH($B$2)+10,1)))</f>
        <v/>
      </c>
      <c r="Y191" s="15">
        <f>IF(OR($A191="",$B$2=""),"",SUMIFS('연차 사용 기록'!$H$4:$H$1503,'연차 사용 기록'!$C$4:$C$1503,$A191,'연차 사용 기록'!$A$4:$A$1503,"&gt;="&amp;DATE(YEAR($B$2),MONTH($B$2)+10,1),'연차 사용 기록'!$A$4:$A$1503,"&lt;"&amp;DATE(YEAR($B$2),MONTH($B$2)+11,1)))</f>
        <v/>
      </c>
      <c r="Z191" s="15">
        <f>IF(OR($A191="",$B$2=""),"",SUMIFS('연차 사용 기록'!$H$4:$H$1503,'연차 사용 기록'!$C$4:$C$1503,$A191,'연차 사용 기록'!$A$4:$A$1503,"&gt;="&amp;DATE(YEAR($B$2),MONTH($B$2)+11,1),'연차 사용 기록'!$A$4:$A$1503,"&lt;"&amp;DATE(YEAR($B$2),MONTH($B$2)+12,1)))</f>
        <v/>
      </c>
    </row>
    <row r="192">
      <c r="A192" s="12" t="n"/>
      <c r="B192" s="12" t="n"/>
      <c r="C192" s="12" t="n"/>
      <c r="D192" s="7" t="n"/>
      <c r="E192" s="12" t="n"/>
      <c r="F192" s="12" t="n"/>
      <c r="G192" s="12">
        <f>IF(A192="","",SUMIFS('연차 사용 기록'!$H$4:$H$1503,'연차 사용 기록'!$C$4:$C$1503,A192,'연차 사용 기록'!$A$4:$A$1503,"&gt;="&amp;IF($B$2="",0,$B$2),'연차 사용 기록'!$A$4:$A$1503,"&lt;="&amp;IF($D$2="",2958465,$D$2)))</f>
        <v/>
      </c>
      <c r="H192" s="12">
        <f>IF(A192="","",(N(E192)+N(F192))-N(G192))</f>
        <v/>
      </c>
      <c r="I192" s="13">
        <f>IF(OR(A192="",(N(E192)+N(F192))=0),"",G192/(N(E192)+N(F192)))</f>
        <v/>
      </c>
      <c r="J192" s="7" t="n"/>
      <c r="K192" s="7" t="n"/>
      <c r="L192" s="12">
        <f>IF(OR(A192="",$D$2=""),"",IF(TODAY()&gt;$D$2,H192,""))</f>
        <v/>
      </c>
      <c r="M192" s="12" t="n"/>
      <c r="N192" s="14" t="n"/>
      <c r="O192" s="15">
        <f>IF(OR($A192="",$B$2=""),"",SUMIFS('연차 사용 기록'!$H$4:$H$1503,'연차 사용 기록'!$C$4:$C$1503,$A192,'연차 사용 기록'!$A$4:$A$1503,"&gt;="&amp;DATE(YEAR($B$2),MONTH($B$2)+0,1),'연차 사용 기록'!$A$4:$A$1503,"&lt;"&amp;DATE(YEAR($B$2),MONTH($B$2)+1,1)))</f>
        <v/>
      </c>
      <c r="P192" s="15">
        <f>IF(OR($A192="",$B$2=""),"",SUMIFS('연차 사용 기록'!$H$4:$H$1503,'연차 사용 기록'!$C$4:$C$1503,$A192,'연차 사용 기록'!$A$4:$A$1503,"&gt;="&amp;DATE(YEAR($B$2),MONTH($B$2)+1,1),'연차 사용 기록'!$A$4:$A$1503,"&lt;"&amp;DATE(YEAR($B$2),MONTH($B$2)+2,1)))</f>
        <v/>
      </c>
      <c r="Q192" s="15">
        <f>IF(OR($A192="",$B$2=""),"",SUMIFS('연차 사용 기록'!$H$4:$H$1503,'연차 사용 기록'!$C$4:$C$1503,$A192,'연차 사용 기록'!$A$4:$A$1503,"&gt;="&amp;DATE(YEAR($B$2),MONTH($B$2)+2,1),'연차 사용 기록'!$A$4:$A$1503,"&lt;"&amp;DATE(YEAR($B$2),MONTH($B$2)+3,1)))</f>
        <v/>
      </c>
      <c r="R192" s="15">
        <f>IF(OR($A192="",$B$2=""),"",SUMIFS('연차 사용 기록'!$H$4:$H$1503,'연차 사용 기록'!$C$4:$C$1503,$A192,'연차 사용 기록'!$A$4:$A$1503,"&gt;="&amp;DATE(YEAR($B$2),MONTH($B$2)+3,1),'연차 사용 기록'!$A$4:$A$1503,"&lt;"&amp;DATE(YEAR($B$2),MONTH($B$2)+4,1)))</f>
        <v/>
      </c>
      <c r="S192" s="15">
        <f>IF(OR($A192="",$B$2=""),"",SUMIFS('연차 사용 기록'!$H$4:$H$1503,'연차 사용 기록'!$C$4:$C$1503,$A192,'연차 사용 기록'!$A$4:$A$1503,"&gt;="&amp;DATE(YEAR($B$2),MONTH($B$2)+4,1),'연차 사용 기록'!$A$4:$A$1503,"&lt;"&amp;DATE(YEAR($B$2),MONTH($B$2)+5,1)))</f>
        <v/>
      </c>
      <c r="T192" s="15">
        <f>IF(OR($A192="",$B$2=""),"",SUMIFS('연차 사용 기록'!$H$4:$H$1503,'연차 사용 기록'!$C$4:$C$1503,$A192,'연차 사용 기록'!$A$4:$A$1503,"&gt;="&amp;DATE(YEAR($B$2),MONTH($B$2)+5,1),'연차 사용 기록'!$A$4:$A$1503,"&lt;"&amp;DATE(YEAR($B$2),MONTH($B$2)+6,1)))</f>
        <v/>
      </c>
      <c r="U192" s="15">
        <f>IF(OR($A192="",$B$2=""),"",SUMIFS('연차 사용 기록'!$H$4:$H$1503,'연차 사용 기록'!$C$4:$C$1503,$A192,'연차 사용 기록'!$A$4:$A$1503,"&gt;="&amp;DATE(YEAR($B$2),MONTH($B$2)+6,1),'연차 사용 기록'!$A$4:$A$1503,"&lt;"&amp;DATE(YEAR($B$2),MONTH($B$2)+7,1)))</f>
        <v/>
      </c>
      <c r="V192" s="15">
        <f>IF(OR($A192="",$B$2=""),"",SUMIFS('연차 사용 기록'!$H$4:$H$1503,'연차 사용 기록'!$C$4:$C$1503,$A192,'연차 사용 기록'!$A$4:$A$1503,"&gt;="&amp;DATE(YEAR($B$2),MONTH($B$2)+7,1),'연차 사용 기록'!$A$4:$A$1503,"&lt;"&amp;DATE(YEAR($B$2),MONTH($B$2)+8,1)))</f>
        <v/>
      </c>
      <c r="W192" s="15">
        <f>IF(OR($A192="",$B$2=""),"",SUMIFS('연차 사용 기록'!$H$4:$H$1503,'연차 사용 기록'!$C$4:$C$1503,$A192,'연차 사용 기록'!$A$4:$A$1503,"&gt;="&amp;DATE(YEAR($B$2),MONTH($B$2)+8,1),'연차 사용 기록'!$A$4:$A$1503,"&lt;"&amp;DATE(YEAR($B$2),MONTH($B$2)+9,1)))</f>
        <v/>
      </c>
      <c r="X192" s="15">
        <f>IF(OR($A192="",$B$2=""),"",SUMIFS('연차 사용 기록'!$H$4:$H$1503,'연차 사용 기록'!$C$4:$C$1503,$A192,'연차 사용 기록'!$A$4:$A$1503,"&gt;="&amp;DATE(YEAR($B$2),MONTH($B$2)+9,1),'연차 사용 기록'!$A$4:$A$1503,"&lt;"&amp;DATE(YEAR($B$2),MONTH($B$2)+10,1)))</f>
        <v/>
      </c>
      <c r="Y192" s="15">
        <f>IF(OR($A192="",$B$2=""),"",SUMIFS('연차 사용 기록'!$H$4:$H$1503,'연차 사용 기록'!$C$4:$C$1503,$A192,'연차 사용 기록'!$A$4:$A$1503,"&gt;="&amp;DATE(YEAR($B$2),MONTH($B$2)+10,1),'연차 사용 기록'!$A$4:$A$1503,"&lt;"&amp;DATE(YEAR($B$2),MONTH($B$2)+11,1)))</f>
        <v/>
      </c>
      <c r="Z192" s="15">
        <f>IF(OR($A192="",$B$2=""),"",SUMIFS('연차 사용 기록'!$H$4:$H$1503,'연차 사용 기록'!$C$4:$C$1503,$A192,'연차 사용 기록'!$A$4:$A$1503,"&gt;="&amp;DATE(YEAR($B$2),MONTH($B$2)+11,1),'연차 사용 기록'!$A$4:$A$1503,"&lt;"&amp;DATE(YEAR($B$2),MONTH($B$2)+12,1)))</f>
        <v/>
      </c>
    </row>
    <row r="193">
      <c r="A193" s="12" t="n"/>
      <c r="B193" s="12" t="n"/>
      <c r="C193" s="12" t="n"/>
      <c r="D193" s="7" t="n"/>
      <c r="E193" s="12" t="n"/>
      <c r="F193" s="12" t="n"/>
      <c r="G193" s="12">
        <f>IF(A193="","",SUMIFS('연차 사용 기록'!$H$4:$H$1503,'연차 사용 기록'!$C$4:$C$1503,A193,'연차 사용 기록'!$A$4:$A$1503,"&gt;="&amp;IF($B$2="",0,$B$2),'연차 사용 기록'!$A$4:$A$1503,"&lt;="&amp;IF($D$2="",2958465,$D$2)))</f>
        <v/>
      </c>
      <c r="H193" s="12">
        <f>IF(A193="","",(N(E193)+N(F193))-N(G193))</f>
        <v/>
      </c>
      <c r="I193" s="13">
        <f>IF(OR(A193="",(N(E193)+N(F193))=0),"",G193/(N(E193)+N(F193)))</f>
        <v/>
      </c>
      <c r="J193" s="7" t="n"/>
      <c r="K193" s="7" t="n"/>
      <c r="L193" s="12">
        <f>IF(OR(A193="",$D$2=""),"",IF(TODAY()&gt;$D$2,H193,""))</f>
        <v/>
      </c>
      <c r="M193" s="12" t="n"/>
      <c r="N193" s="14" t="n"/>
      <c r="O193" s="15">
        <f>IF(OR($A193="",$B$2=""),"",SUMIFS('연차 사용 기록'!$H$4:$H$1503,'연차 사용 기록'!$C$4:$C$1503,$A193,'연차 사용 기록'!$A$4:$A$1503,"&gt;="&amp;DATE(YEAR($B$2),MONTH($B$2)+0,1),'연차 사용 기록'!$A$4:$A$1503,"&lt;"&amp;DATE(YEAR($B$2),MONTH($B$2)+1,1)))</f>
        <v/>
      </c>
      <c r="P193" s="15">
        <f>IF(OR($A193="",$B$2=""),"",SUMIFS('연차 사용 기록'!$H$4:$H$1503,'연차 사용 기록'!$C$4:$C$1503,$A193,'연차 사용 기록'!$A$4:$A$1503,"&gt;="&amp;DATE(YEAR($B$2),MONTH($B$2)+1,1),'연차 사용 기록'!$A$4:$A$1503,"&lt;"&amp;DATE(YEAR($B$2),MONTH($B$2)+2,1)))</f>
        <v/>
      </c>
      <c r="Q193" s="15">
        <f>IF(OR($A193="",$B$2=""),"",SUMIFS('연차 사용 기록'!$H$4:$H$1503,'연차 사용 기록'!$C$4:$C$1503,$A193,'연차 사용 기록'!$A$4:$A$1503,"&gt;="&amp;DATE(YEAR($B$2),MONTH($B$2)+2,1),'연차 사용 기록'!$A$4:$A$1503,"&lt;"&amp;DATE(YEAR($B$2),MONTH($B$2)+3,1)))</f>
        <v/>
      </c>
      <c r="R193" s="15">
        <f>IF(OR($A193="",$B$2=""),"",SUMIFS('연차 사용 기록'!$H$4:$H$1503,'연차 사용 기록'!$C$4:$C$1503,$A193,'연차 사용 기록'!$A$4:$A$1503,"&gt;="&amp;DATE(YEAR($B$2),MONTH($B$2)+3,1),'연차 사용 기록'!$A$4:$A$1503,"&lt;"&amp;DATE(YEAR($B$2),MONTH($B$2)+4,1)))</f>
        <v/>
      </c>
      <c r="S193" s="15">
        <f>IF(OR($A193="",$B$2=""),"",SUMIFS('연차 사용 기록'!$H$4:$H$1503,'연차 사용 기록'!$C$4:$C$1503,$A193,'연차 사용 기록'!$A$4:$A$1503,"&gt;="&amp;DATE(YEAR($B$2),MONTH($B$2)+4,1),'연차 사용 기록'!$A$4:$A$1503,"&lt;"&amp;DATE(YEAR($B$2),MONTH($B$2)+5,1)))</f>
        <v/>
      </c>
      <c r="T193" s="15">
        <f>IF(OR($A193="",$B$2=""),"",SUMIFS('연차 사용 기록'!$H$4:$H$1503,'연차 사용 기록'!$C$4:$C$1503,$A193,'연차 사용 기록'!$A$4:$A$1503,"&gt;="&amp;DATE(YEAR($B$2),MONTH($B$2)+5,1),'연차 사용 기록'!$A$4:$A$1503,"&lt;"&amp;DATE(YEAR($B$2),MONTH($B$2)+6,1)))</f>
        <v/>
      </c>
      <c r="U193" s="15">
        <f>IF(OR($A193="",$B$2=""),"",SUMIFS('연차 사용 기록'!$H$4:$H$1503,'연차 사용 기록'!$C$4:$C$1503,$A193,'연차 사용 기록'!$A$4:$A$1503,"&gt;="&amp;DATE(YEAR($B$2),MONTH($B$2)+6,1),'연차 사용 기록'!$A$4:$A$1503,"&lt;"&amp;DATE(YEAR($B$2),MONTH($B$2)+7,1)))</f>
        <v/>
      </c>
      <c r="V193" s="15">
        <f>IF(OR($A193="",$B$2=""),"",SUMIFS('연차 사용 기록'!$H$4:$H$1503,'연차 사용 기록'!$C$4:$C$1503,$A193,'연차 사용 기록'!$A$4:$A$1503,"&gt;="&amp;DATE(YEAR($B$2),MONTH($B$2)+7,1),'연차 사용 기록'!$A$4:$A$1503,"&lt;"&amp;DATE(YEAR($B$2),MONTH($B$2)+8,1)))</f>
        <v/>
      </c>
      <c r="W193" s="15">
        <f>IF(OR($A193="",$B$2=""),"",SUMIFS('연차 사용 기록'!$H$4:$H$1503,'연차 사용 기록'!$C$4:$C$1503,$A193,'연차 사용 기록'!$A$4:$A$1503,"&gt;="&amp;DATE(YEAR($B$2),MONTH($B$2)+8,1),'연차 사용 기록'!$A$4:$A$1503,"&lt;"&amp;DATE(YEAR($B$2),MONTH($B$2)+9,1)))</f>
        <v/>
      </c>
      <c r="X193" s="15">
        <f>IF(OR($A193="",$B$2=""),"",SUMIFS('연차 사용 기록'!$H$4:$H$1503,'연차 사용 기록'!$C$4:$C$1503,$A193,'연차 사용 기록'!$A$4:$A$1503,"&gt;="&amp;DATE(YEAR($B$2),MONTH($B$2)+9,1),'연차 사용 기록'!$A$4:$A$1503,"&lt;"&amp;DATE(YEAR($B$2),MONTH($B$2)+10,1)))</f>
        <v/>
      </c>
      <c r="Y193" s="15">
        <f>IF(OR($A193="",$B$2=""),"",SUMIFS('연차 사용 기록'!$H$4:$H$1503,'연차 사용 기록'!$C$4:$C$1503,$A193,'연차 사용 기록'!$A$4:$A$1503,"&gt;="&amp;DATE(YEAR($B$2),MONTH($B$2)+10,1),'연차 사용 기록'!$A$4:$A$1503,"&lt;"&amp;DATE(YEAR($B$2),MONTH($B$2)+11,1)))</f>
        <v/>
      </c>
      <c r="Z193" s="15">
        <f>IF(OR($A193="",$B$2=""),"",SUMIFS('연차 사용 기록'!$H$4:$H$1503,'연차 사용 기록'!$C$4:$C$1503,$A193,'연차 사용 기록'!$A$4:$A$1503,"&gt;="&amp;DATE(YEAR($B$2),MONTH($B$2)+11,1),'연차 사용 기록'!$A$4:$A$1503,"&lt;"&amp;DATE(YEAR($B$2),MONTH($B$2)+12,1)))</f>
        <v/>
      </c>
    </row>
    <row r="194">
      <c r="A194" s="12" t="n"/>
      <c r="B194" s="12" t="n"/>
      <c r="C194" s="12" t="n"/>
      <c r="D194" s="7" t="n"/>
      <c r="E194" s="12" t="n"/>
      <c r="F194" s="12" t="n"/>
      <c r="G194" s="12">
        <f>IF(A194="","",SUMIFS('연차 사용 기록'!$H$4:$H$1503,'연차 사용 기록'!$C$4:$C$1503,A194,'연차 사용 기록'!$A$4:$A$1503,"&gt;="&amp;IF($B$2="",0,$B$2),'연차 사용 기록'!$A$4:$A$1503,"&lt;="&amp;IF($D$2="",2958465,$D$2)))</f>
        <v/>
      </c>
      <c r="H194" s="12">
        <f>IF(A194="","",(N(E194)+N(F194))-N(G194))</f>
        <v/>
      </c>
      <c r="I194" s="13">
        <f>IF(OR(A194="",(N(E194)+N(F194))=0),"",G194/(N(E194)+N(F194)))</f>
        <v/>
      </c>
      <c r="J194" s="7" t="n"/>
      <c r="K194" s="7" t="n"/>
      <c r="L194" s="12">
        <f>IF(OR(A194="",$D$2=""),"",IF(TODAY()&gt;$D$2,H194,""))</f>
        <v/>
      </c>
      <c r="M194" s="12" t="n"/>
      <c r="N194" s="14" t="n"/>
      <c r="O194" s="15">
        <f>IF(OR($A194="",$B$2=""),"",SUMIFS('연차 사용 기록'!$H$4:$H$1503,'연차 사용 기록'!$C$4:$C$1503,$A194,'연차 사용 기록'!$A$4:$A$1503,"&gt;="&amp;DATE(YEAR($B$2),MONTH($B$2)+0,1),'연차 사용 기록'!$A$4:$A$1503,"&lt;"&amp;DATE(YEAR($B$2),MONTH($B$2)+1,1)))</f>
        <v/>
      </c>
      <c r="P194" s="15">
        <f>IF(OR($A194="",$B$2=""),"",SUMIFS('연차 사용 기록'!$H$4:$H$1503,'연차 사용 기록'!$C$4:$C$1503,$A194,'연차 사용 기록'!$A$4:$A$1503,"&gt;="&amp;DATE(YEAR($B$2),MONTH($B$2)+1,1),'연차 사용 기록'!$A$4:$A$1503,"&lt;"&amp;DATE(YEAR($B$2),MONTH($B$2)+2,1)))</f>
        <v/>
      </c>
      <c r="Q194" s="15">
        <f>IF(OR($A194="",$B$2=""),"",SUMIFS('연차 사용 기록'!$H$4:$H$1503,'연차 사용 기록'!$C$4:$C$1503,$A194,'연차 사용 기록'!$A$4:$A$1503,"&gt;="&amp;DATE(YEAR($B$2),MONTH($B$2)+2,1),'연차 사용 기록'!$A$4:$A$1503,"&lt;"&amp;DATE(YEAR($B$2),MONTH($B$2)+3,1)))</f>
        <v/>
      </c>
      <c r="R194" s="15">
        <f>IF(OR($A194="",$B$2=""),"",SUMIFS('연차 사용 기록'!$H$4:$H$1503,'연차 사용 기록'!$C$4:$C$1503,$A194,'연차 사용 기록'!$A$4:$A$1503,"&gt;="&amp;DATE(YEAR($B$2),MONTH($B$2)+3,1),'연차 사용 기록'!$A$4:$A$1503,"&lt;"&amp;DATE(YEAR($B$2),MONTH($B$2)+4,1)))</f>
        <v/>
      </c>
      <c r="S194" s="15">
        <f>IF(OR($A194="",$B$2=""),"",SUMIFS('연차 사용 기록'!$H$4:$H$1503,'연차 사용 기록'!$C$4:$C$1503,$A194,'연차 사용 기록'!$A$4:$A$1503,"&gt;="&amp;DATE(YEAR($B$2),MONTH($B$2)+4,1),'연차 사용 기록'!$A$4:$A$1503,"&lt;"&amp;DATE(YEAR($B$2),MONTH($B$2)+5,1)))</f>
        <v/>
      </c>
      <c r="T194" s="15">
        <f>IF(OR($A194="",$B$2=""),"",SUMIFS('연차 사용 기록'!$H$4:$H$1503,'연차 사용 기록'!$C$4:$C$1503,$A194,'연차 사용 기록'!$A$4:$A$1503,"&gt;="&amp;DATE(YEAR($B$2),MONTH($B$2)+5,1),'연차 사용 기록'!$A$4:$A$1503,"&lt;"&amp;DATE(YEAR($B$2),MONTH($B$2)+6,1)))</f>
        <v/>
      </c>
      <c r="U194" s="15">
        <f>IF(OR($A194="",$B$2=""),"",SUMIFS('연차 사용 기록'!$H$4:$H$1503,'연차 사용 기록'!$C$4:$C$1503,$A194,'연차 사용 기록'!$A$4:$A$1503,"&gt;="&amp;DATE(YEAR($B$2),MONTH($B$2)+6,1),'연차 사용 기록'!$A$4:$A$1503,"&lt;"&amp;DATE(YEAR($B$2),MONTH($B$2)+7,1)))</f>
        <v/>
      </c>
      <c r="V194" s="15">
        <f>IF(OR($A194="",$B$2=""),"",SUMIFS('연차 사용 기록'!$H$4:$H$1503,'연차 사용 기록'!$C$4:$C$1503,$A194,'연차 사용 기록'!$A$4:$A$1503,"&gt;="&amp;DATE(YEAR($B$2),MONTH($B$2)+7,1),'연차 사용 기록'!$A$4:$A$1503,"&lt;"&amp;DATE(YEAR($B$2),MONTH($B$2)+8,1)))</f>
        <v/>
      </c>
      <c r="W194" s="15">
        <f>IF(OR($A194="",$B$2=""),"",SUMIFS('연차 사용 기록'!$H$4:$H$1503,'연차 사용 기록'!$C$4:$C$1503,$A194,'연차 사용 기록'!$A$4:$A$1503,"&gt;="&amp;DATE(YEAR($B$2),MONTH($B$2)+8,1),'연차 사용 기록'!$A$4:$A$1503,"&lt;"&amp;DATE(YEAR($B$2),MONTH($B$2)+9,1)))</f>
        <v/>
      </c>
      <c r="X194" s="15">
        <f>IF(OR($A194="",$B$2=""),"",SUMIFS('연차 사용 기록'!$H$4:$H$1503,'연차 사용 기록'!$C$4:$C$1503,$A194,'연차 사용 기록'!$A$4:$A$1503,"&gt;="&amp;DATE(YEAR($B$2),MONTH($B$2)+9,1),'연차 사용 기록'!$A$4:$A$1503,"&lt;"&amp;DATE(YEAR($B$2),MONTH($B$2)+10,1)))</f>
        <v/>
      </c>
      <c r="Y194" s="15">
        <f>IF(OR($A194="",$B$2=""),"",SUMIFS('연차 사용 기록'!$H$4:$H$1503,'연차 사용 기록'!$C$4:$C$1503,$A194,'연차 사용 기록'!$A$4:$A$1503,"&gt;="&amp;DATE(YEAR($B$2),MONTH($B$2)+10,1),'연차 사용 기록'!$A$4:$A$1503,"&lt;"&amp;DATE(YEAR($B$2),MONTH($B$2)+11,1)))</f>
        <v/>
      </c>
      <c r="Z194" s="15">
        <f>IF(OR($A194="",$B$2=""),"",SUMIFS('연차 사용 기록'!$H$4:$H$1503,'연차 사용 기록'!$C$4:$C$1503,$A194,'연차 사용 기록'!$A$4:$A$1503,"&gt;="&amp;DATE(YEAR($B$2),MONTH($B$2)+11,1),'연차 사용 기록'!$A$4:$A$1503,"&lt;"&amp;DATE(YEAR($B$2),MONTH($B$2)+12,1)))</f>
        <v/>
      </c>
    </row>
    <row r="195">
      <c r="A195" s="12" t="n"/>
      <c r="B195" s="12" t="n"/>
      <c r="C195" s="12" t="n"/>
      <c r="D195" s="7" t="n"/>
      <c r="E195" s="12" t="n"/>
      <c r="F195" s="12" t="n"/>
      <c r="G195" s="12">
        <f>IF(A195="","",SUMIFS('연차 사용 기록'!$H$4:$H$1503,'연차 사용 기록'!$C$4:$C$1503,A195,'연차 사용 기록'!$A$4:$A$1503,"&gt;="&amp;IF($B$2="",0,$B$2),'연차 사용 기록'!$A$4:$A$1503,"&lt;="&amp;IF($D$2="",2958465,$D$2)))</f>
        <v/>
      </c>
      <c r="H195" s="12">
        <f>IF(A195="","",(N(E195)+N(F195))-N(G195))</f>
        <v/>
      </c>
      <c r="I195" s="13">
        <f>IF(OR(A195="",(N(E195)+N(F195))=0),"",G195/(N(E195)+N(F195)))</f>
        <v/>
      </c>
      <c r="J195" s="7" t="n"/>
      <c r="K195" s="7" t="n"/>
      <c r="L195" s="12">
        <f>IF(OR(A195="",$D$2=""),"",IF(TODAY()&gt;$D$2,H195,""))</f>
        <v/>
      </c>
      <c r="M195" s="12" t="n"/>
      <c r="N195" s="14" t="n"/>
      <c r="O195" s="15">
        <f>IF(OR($A195="",$B$2=""),"",SUMIFS('연차 사용 기록'!$H$4:$H$1503,'연차 사용 기록'!$C$4:$C$1503,$A195,'연차 사용 기록'!$A$4:$A$1503,"&gt;="&amp;DATE(YEAR($B$2),MONTH($B$2)+0,1),'연차 사용 기록'!$A$4:$A$1503,"&lt;"&amp;DATE(YEAR($B$2),MONTH($B$2)+1,1)))</f>
        <v/>
      </c>
      <c r="P195" s="15">
        <f>IF(OR($A195="",$B$2=""),"",SUMIFS('연차 사용 기록'!$H$4:$H$1503,'연차 사용 기록'!$C$4:$C$1503,$A195,'연차 사용 기록'!$A$4:$A$1503,"&gt;="&amp;DATE(YEAR($B$2),MONTH($B$2)+1,1),'연차 사용 기록'!$A$4:$A$1503,"&lt;"&amp;DATE(YEAR($B$2),MONTH($B$2)+2,1)))</f>
        <v/>
      </c>
      <c r="Q195" s="15">
        <f>IF(OR($A195="",$B$2=""),"",SUMIFS('연차 사용 기록'!$H$4:$H$1503,'연차 사용 기록'!$C$4:$C$1503,$A195,'연차 사용 기록'!$A$4:$A$1503,"&gt;="&amp;DATE(YEAR($B$2),MONTH($B$2)+2,1),'연차 사용 기록'!$A$4:$A$1503,"&lt;"&amp;DATE(YEAR($B$2),MONTH($B$2)+3,1)))</f>
        <v/>
      </c>
      <c r="R195" s="15">
        <f>IF(OR($A195="",$B$2=""),"",SUMIFS('연차 사용 기록'!$H$4:$H$1503,'연차 사용 기록'!$C$4:$C$1503,$A195,'연차 사용 기록'!$A$4:$A$1503,"&gt;="&amp;DATE(YEAR($B$2),MONTH($B$2)+3,1),'연차 사용 기록'!$A$4:$A$1503,"&lt;"&amp;DATE(YEAR($B$2),MONTH($B$2)+4,1)))</f>
        <v/>
      </c>
      <c r="S195" s="15">
        <f>IF(OR($A195="",$B$2=""),"",SUMIFS('연차 사용 기록'!$H$4:$H$1503,'연차 사용 기록'!$C$4:$C$1503,$A195,'연차 사용 기록'!$A$4:$A$1503,"&gt;="&amp;DATE(YEAR($B$2),MONTH($B$2)+4,1),'연차 사용 기록'!$A$4:$A$1503,"&lt;"&amp;DATE(YEAR($B$2),MONTH($B$2)+5,1)))</f>
        <v/>
      </c>
      <c r="T195" s="15">
        <f>IF(OR($A195="",$B$2=""),"",SUMIFS('연차 사용 기록'!$H$4:$H$1503,'연차 사용 기록'!$C$4:$C$1503,$A195,'연차 사용 기록'!$A$4:$A$1503,"&gt;="&amp;DATE(YEAR($B$2),MONTH($B$2)+5,1),'연차 사용 기록'!$A$4:$A$1503,"&lt;"&amp;DATE(YEAR($B$2),MONTH($B$2)+6,1)))</f>
        <v/>
      </c>
      <c r="U195" s="15">
        <f>IF(OR($A195="",$B$2=""),"",SUMIFS('연차 사용 기록'!$H$4:$H$1503,'연차 사용 기록'!$C$4:$C$1503,$A195,'연차 사용 기록'!$A$4:$A$1503,"&gt;="&amp;DATE(YEAR($B$2),MONTH($B$2)+6,1),'연차 사용 기록'!$A$4:$A$1503,"&lt;"&amp;DATE(YEAR($B$2),MONTH($B$2)+7,1)))</f>
        <v/>
      </c>
      <c r="V195" s="15">
        <f>IF(OR($A195="",$B$2=""),"",SUMIFS('연차 사용 기록'!$H$4:$H$1503,'연차 사용 기록'!$C$4:$C$1503,$A195,'연차 사용 기록'!$A$4:$A$1503,"&gt;="&amp;DATE(YEAR($B$2),MONTH($B$2)+7,1),'연차 사용 기록'!$A$4:$A$1503,"&lt;"&amp;DATE(YEAR($B$2),MONTH($B$2)+8,1)))</f>
        <v/>
      </c>
      <c r="W195" s="15">
        <f>IF(OR($A195="",$B$2=""),"",SUMIFS('연차 사용 기록'!$H$4:$H$1503,'연차 사용 기록'!$C$4:$C$1503,$A195,'연차 사용 기록'!$A$4:$A$1503,"&gt;="&amp;DATE(YEAR($B$2),MONTH($B$2)+8,1),'연차 사용 기록'!$A$4:$A$1503,"&lt;"&amp;DATE(YEAR($B$2),MONTH($B$2)+9,1)))</f>
        <v/>
      </c>
      <c r="X195" s="15">
        <f>IF(OR($A195="",$B$2=""),"",SUMIFS('연차 사용 기록'!$H$4:$H$1503,'연차 사용 기록'!$C$4:$C$1503,$A195,'연차 사용 기록'!$A$4:$A$1503,"&gt;="&amp;DATE(YEAR($B$2),MONTH($B$2)+9,1),'연차 사용 기록'!$A$4:$A$1503,"&lt;"&amp;DATE(YEAR($B$2),MONTH($B$2)+10,1)))</f>
        <v/>
      </c>
      <c r="Y195" s="15">
        <f>IF(OR($A195="",$B$2=""),"",SUMIFS('연차 사용 기록'!$H$4:$H$1503,'연차 사용 기록'!$C$4:$C$1503,$A195,'연차 사용 기록'!$A$4:$A$1503,"&gt;="&amp;DATE(YEAR($B$2),MONTH($B$2)+10,1),'연차 사용 기록'!$A$4:$A$1503,"&lt;"&amp;DATE(YEAR($B$2),MONTH($B$2)+11,1)))</f>
        <v/>
      </c>
      <c r="Z195" s="15">
        <f>IF(OR($A195="",$B$2=""),"",SUMIFS('연차 사용 기록'!$H$4:$H$1503,'연차 사용 기록'!$C$4:$C$1503,$A195,'연차 사용 기록'!$A$4:$A$1503,"&gt;="&amp;DATE(YEAR($B$2),MONTH($B$2)+11,1),'연차 사용 기록'!$A$4:$A$1503,"&lt;"&amp;DATE(YEAR($B$2),MONTH($B$2)+12,1)))</f>
        <v/>
      </c>
    </row>
    <row r="196">
      <c r="A196" s="12" t="n"/>
      <c r="B196" s="12" t="n"/>
      <c r="C196" s="12" t="n"/>
      <c r="D196" s="7" t="n"/>
      <c r="E196" s="12" t="n"/>
      <c r="F196" s="12" t="n"/>
      <c r="G196" s="12">
        <f>IF(A196="","",SUMIFS('연차 사용 기록'!$H$4:$H$1503,'연차 사용 기록'!$C$4:$C$1503,A196,'연차 사용 기록'!$A$4:$A$1503,"&gt;="&amp;IF($B$2="",0,$B$2),'연차 사용 기록'!$A$4:$A$1503,"&lt;="&amp;IF($D$2="",2958465,$D$2)))</f>
        <v/>
      </c>
      <c r="H196" s="12">
        <f>IF(A196="","",(N(E196)+N(F196))-N(G196))</f>
        <v/>
      </c>
      <c r="I196" s="13">
        <f>IF(OR(A196="",(N(E196)+N(F196))=0),"",G196/(N(E196)+N(F196)))</f>
        <v/>
      </c>
      <c r="J196" s="7" t="n"/>
      <c r="K196" s="7" t="n"/>
      <c r="L196" s="12">
        <f>IF(OR(A196="",$D$2=""),"",IF(TODAY()&gt;$D$2,H196,""))</f>
        <v/>
      </c>
      <c r="M196" s="12" t="n"/>
      <c r="N196" s="14" t="n"/>
      <c r="O196" s="15">
        <f>IF(OR($A196="",$B$2=""),"",SUMIFS('연차 사용 기록'!$H$4:$H$1503,'연차 사용 기록'!$C$4:$C$1503,$A196,'연차 사용 기록'!$A$4:$A$1503,"&gt;="&amp;DATE(YEAR($B$2),MONTH($B$2)+0,1),'연차 사용 기록'!$A$4:$A$1503,"&lt;"&amp;DATE(YEAR($B$2),MONTH($B$2)+1,1)))</f>
        <v/>
      </c>
      <c r="P196" s="15">
        <f>IF(OR($A196="",$B$2=""),"",SUMIFS('연차 사용 기록'!$H$4:$H$1503,'연차 사용 기록'!$C$4:$C$1503,$A196,'연차 사용 기록'!$A$4:$A$1503,"&gt;="&amp;DATE(YEAR($B$2),MONTH($B$2)+1,1),'연차 사용 기록'!$A$4:$A$1503,"&lt;"&amp;DATE(YEAR($B$2),MONTH($B$2)+2,1)))</f>
        <v/>
      </c>
      <c r="Q196" s="15">
        <f>IF(OR($A196="",$B$2=""),"",SUMIFS('연차 사용 기록'!$H$4:$H$1503,'연차 사용 기록'!$C$4:$C$1503,$A196,'연차 사용 기록'!$A$4:$A$1503,"&gt;="&amp;DATE(YEAR($B$2),MONTH($B$2)+2,1),'연차 사용 기록'!$A$4:$A$1503,"&lt;"&amp;DATE(YEAR($B$2),MONTH($B$2)+3,1)))</f>
        <v/>
      </c>
      <c r="R196" s="15">
        <f>IF(OR($A196="",$B$2=""),"",SUMIFS('연차 사용 기록'!$H$4:$H$1503,'연차 사용 기록'!$C$4:$C$1503,$A196,'연차 사용 기록'!$A$4:$A$1503,"&gt;="&amp;DATE(YEAR($B$2),MONTH($B$2)+3,1),'연차 사용 기록'!$A$4:$A$1503,"&lt;"&amp;DATE(YEAR($B$2),MONTH($B$2)+4,1)))</f>
        <v/>
      </c>
      <c r="S196" s="15">
        <f>IF(OR($A196="",$B$2=""),"",SUMIFS('연차 사용 기록'!$H$4:$H$1503,'연차 사용 기록'!$C$4:$C$1503,$A196,'연차 사용 기록'!$A$4:$A$1503,"&gt;="&amp;DATE(YEAR($B$2),MONTH($B$2)+4,1),'연차 사용 기록'!$A$4:$A$1503,"&lt;"&amp;DATE(YEAR($B$2),MONTH($B$2)+5,1)))</f>
        <v/>
      </c>
      <c r="T196" s="15">
        <f>IF(OR($A196="",$B$2=""),"",SUMIFS('연차 사용 기록'!$H$4:$H$1503,'연차 사용 기록'!$C$4:$C$1503,$A196,'연차 사용 기록'!$A$4:$A$1503,"&gt;="&amp;DATE(YEAR($B$2),MONTH($B$2)+5,1),'연차 사용 기록'!$A$4:$A$1503,"&lt;"&amp;DATE(YEAR($B$2),MONTH($B$2)+6,1)))</f>
        <v/>
      </c>
      <c r="U196" s="15">
        <f>IF(OR($A196="",$B$2=""),"",SUMIFS('연차 사용 기록'!$H$4:$H$1503,'연차 사용 기록'!$C$4:$C$1503,$A196,'연차 사용 기록'!$A$4:$A$1503,"&gt;="&amp;DATE(YEAR($B$2),MONTH($B$2)+6,1),'연차 사용 기록'!$A$4:$A$1503,"&lt;"&amp;DATE(YEAR($B$2),MONTH($B$2)+7,1)))</f>
        <v/>
      </c>
      <c r="V196" s="15">
        <f>IF(OR($A196="",$B$2=""),"",SUMIFS('연차 사용 기록'!$H$4:$H$1503,'연차 사용 기록'!$C$4:$C$1503,$A196,'연차 사용 기록'!$A$4:$A$1503,"&gt;="&amp;DATE(YEAR($B$2),MONTH($B$2)+7,1),'연차 사용 기록'!$A$4:$A$1503,"&lt;"&amp;DATE(YEAR($B$2),MONTH($B$2)+8,1)))</f>
        <v/>
      </c>
      <c r="W196" s="15">
        <f>IF(OR($A196="",$B$2=""),"",SUMIFS('연차 사용 기록'!$H$4:$H$1503,'연차 사용 기록'!$C$4:$C$1503,$A196,'연차 사용 기록'!$A$4:$A$1503,"&gt;="&amp;DATE(YEAR($B$2),MONTH($B$2)+8,1),'연차 사용 기록'!$A$4:$A$1503,"&lt;"&amp;DATE(YEAR($B$2),MONTH($B$2)+9,1)))</f>
        <v/>
      </c>
      <c r="X196" s="15">
        <f>IF(OR($A196="",$B$2=""),"",SUMIFS('연차 사용 기록'!$H$4:$H$1503,'연차 사용 기록'!$C$4:$C$1503,$A196,'연차 사용 기록'!$A$4:$A$1503,"&gt;="&amp;DATE(YEAR($B$2),MONTH($B$2)+9,1),'연차 사용 기록'!$A$4:$A$1503,"&lt;"&amp;DATE(YEAR($B$2),MONTH($B$2)+10,1)))</f>
        <v/>
      </c>
      <c r="Y196" s="15">
        <f>IF(OR($A196="",$B$2=""),"",SUMIFS('연차 사용 기록'!$H$4:$H$1503,'연차 사용 기록'!$C$4:$C$1503,$A196,'연차 사용 기록'!$A$4:$A$1503,"&gt;="&amp;DATE(YEAR($B$2),MONTH($B$2)+10,1),'연차 사용 기록'!$A$4:$A$1503,"&lt;"&amp;DATE(YEAR($B$2),MONTH($B$2)+11,1)))</f>
        <v/>
      </c>
      <c r="Z196" s="15">
        <f>IF(OR($A196="",$B$2=""),"",SUMIFS('연차 사용 기록'!$H$4:$H$1503,'연차 사용 기록'!$C$4:$C$1503,$A196,'연차 사용 기록'!$A$4:$A$1503,"&gt;="&amp;DATE(YEAR($B$2),MONTH($B$2)+11,1),'연차 사용 기록'!$A$4:$A$1503,"&lt;"&amp;DATE(YEAR($B$2),MONTH($B$2)+12,1)))</f>
        <v/>
      </c>
    </row>
    <row r="197">
      <c r="A197" s="12" t="n"/>
      <c r="B197" s="12" t="n"/>
      <c r="C197" s="12" t="n"/>
      <c r="D197" s="7" t="n"/>
      <c r="E197" s="12" t="n"/>
      <c r="F197" s="12" t="n"/>
      <c r="G197" s="12">
        <f>IF(A197="","",SUMIFS('연차 사용 기록'!$H$4:$H$1503,'연차 사용 기록'!$C$4:$C$1503,A197,'연차 사용 기록'!$A$4:$A$1503,"&gt;="&amp;IF($B$2="",0,$B$2),'연차 사용 기록'!$A$4:$A$1503,"&lt;="&amp;IF($D$2="",2958465,$D$2)))</f>
        <v/>
      </c>
      <c r="H197" s="12">
        <f>IF(A197="","",(N(E197)+N(F197))-N(G197))</f>
        <v/>
      </c>
      <c r="I197" s="13">
        <f>IF(OR(A197="",(N(E197)+N(F197))=0),"",G197/(N(E197)+N(F197)))</f>
        <v/>
      </c>
      <c r="J197" s="7" t="n"/>
      <c r="K197" s="7" t="n"/>
      <c r="L197" s="12">
        <f>IF(OR(A197="",$D$2=""),"",IF(TODAY()&gt;$D$2,H197,""))</f>
        <v/>
      </c>
      <c r="M197" s="12" t="n"/>
      <c r="N197" s="14" t="n"/>
      <c r="O197" s="15">
        <f>IF(OR($A197="",$B$2=""),"",SUMIFS('연차 사용 기록'!$H$4:$H$1503,'연차 사용 기록'!$C$4:$C$1503,$A197,'연차 사용 기록'!$A$4:$A$1503,"&gt;="&amp;DATE(YEAR($B$2),MONTH($B$2)+0,1),'연차 사용 기록'!$A$4:$A$1503,"&lt;"&amp;DATE(YEAR($B$2),MONTH($B$2)+1,1)))</f>
        <v/>
      </c>
      <c r="P197" s="15">
        <f>IF(OR($A197="",$B$2=""),"",SUMIFS('연차 사용 기록'!$H$4:$H$1503,'연차 사용 기록'!$C$4:$C$1503,$A197,'연차 사용 기록'!$A$4:$A$1503,"&gt;="&amp;DATE(YEAR($B$2),MONTH($B$2)+1,1),'연차 사용 기록'!$A$4:$A$1503,"&lt;"&amp;DATE(YEAR($B$2),MONTH($B$2)+2,1)))</f>
        <v/>
      </c>
      <c r="Q197" s="15">
        <f>IF(OR($A197="",$B$2=""),"",SUMIFS('연차 사용 기록'!$H$4:$H$1503,'연차 사용 기록'!$C$4:$C$1503,$A197,'연차 사용 기록'!$A$4:$A$1503,"&gt;="&amp;DATE(YEAR($B$2),MONTH($B$2)+2,1),'연차 사용 기록'!$A$4:$A$1503,"&lt;"&amp;DATE(YEAR($B$2),MONTH($B$2)+3,1)))</f>
        <v/>
      </c>
      <c r="R197" s="15">
        <f>IF(OR($A197="",$B$2=""),"",SUMIFS('연차 사용 기록'!$H$4:$H$1503,'연차 사용 기록'!$C$4:$C$1503,$A197,'연차 사용 기록'!$A$4:$A$1503,"&gt;="&amp;DATE(YEAR($B$2),MONTH($B$2)+3,1),'연차 사용 기록'!$A$4:$A$1503,"&lt;"&amp;DATE(YEAR($B$2),MONTH($B$2)+4,1)))</f>
        <v/>
      </c>
      <c r="S197" s="15">
        <f>IF(OR($A197="",$B$2=""),"",SUMIFS('연차 사용 기록'!$H$4:$H$1503,'연차 사용 기록'!$C$4:$C$1503,$A197,'연차 사용 기록'!$A$4:$A$1503,"&gt;="&amp;DATE(YEAR($B$2),MONTH($B$2)+4,1),'연차 사용 기록'!$A$4:$A$1503,"&lt;"&amp;DATE(YEAR($B$2),MONTH($B$2)+5,1)))</f>
        <v/>
      </c>
      <c r="T197" s="15">
        <f>IF(OR($A197="",$B$2=""),"",SUMIFS('연차 사용 기록'!$H$4:$H$1503,'연차 사용 기록'!$C$4:$C$1503,$A197,'연차 사용 기록'!$A$4:$A$1503,"&gt;="&amp;DATE(YEAR($B$2),MONTH($B$2)+5,1),'연차 사용 기록'!$A$4:$A$1503,"&lt;"&amp;DATE(YEAR($B$2),MONTH($B$2)+6,1)))</f>
        <v/>
      </c>
      <c r="U197" s="15">
        <f>IF(OR($A197="",$B$2=""),"",SUMIFS('연차 사용 기록'!$H$4:$H$1503,'연차 사용 기록'!$C$4:$C$1503,$A197,'연차 사용 기록'!$A$4:$A$1503,"&gt;="&amp;DATE(YEAR($B$2),MONTH($B$2)+6,1),'연차 사용 기록'!$A$4:$A$1503,"&lt;"&amp;DATE(YEAR($B$2),MONTH($B$2)+7,1)))</f>
        <v/>
      </c>
      <c r="V197" s="15">
        <f>IF(OR($A197="",$B$2=""),"",SUMIFS('연차 사용 기록'!$H$4:$H$1503,'연차 사용 기록'!$C$4:$C$1503,$A197,'연차 사용 기록'!$A$4:$A$1503,"&gt;="&amp;DATE(YEAR($B$2),MONTH($B$2)+7,1),'연차 사용 기록'!$A$4:$A$1503,"&lt;"&amp;DATE(YEAR($B$2),MONTH($B$2)+8,1)))</f>
        <v/>
      </c>
      <c r="W197" s="15">
        <f>IF(OR($A197="",$B$2=""),"",SUMIFS('연차 사용 기록'!$H$4:$H$1503,'연차 사용 기록'!$C$4:$C$1503,$A197,'연차 사용 기록'!$A$4:$A$1503,"&gt;="&amp;DATE(YEAR($B$2),MONTH($B$2)+8,1),'연차 사용 기록'!$A$4:$A$1503,"&lt;"&amp;DATE(YEAR($B$2),MONTH($B$2)+9,1)))</f>
        <v/>
      </c>
      <c r="X197" s="15">
        <f>IF(OR($A197="",$B$2=""),"",SUMIFS('연차 사용 기록'!$H$4:$H$1503,'연차 사용 기록'!$C$4:$C$1503,$A197,'연차 사용 기록'!$A$4:$A$1503,"&gt;="&amp;DATE(YEAR($B$2),MONTH($B$2)+9,1),'연차 사용 기록'!$A$4:$A$1503,"&lt;"&amp;DATE(YEAR($B$2),MONTH($B$2)+10,1)))</f>
        <v/>
      </c>
      <c r="Y197" s="15">
        <f>IF(OR($A197="",$B$2=""),"",SUMIFS('연차 사용 기록'!$H$4:$H$1503,'연차 사용 기록'!$C$4:$C$1503,$A197,'연차 사용 기록'!$A$4:$A$1503,"&gt;="&amp;DATE(YEAR($B$2),MONTH($B$2)+10,1),'연차 사용 기록'!$A$4:$A$1503,"&lt;"&amp;DATE(YEAR($B$2),MONTH($B$2)+11,1)))</f>
        <v/>
      </c>
      <c r="Z197" s="15">
        <f>IF(OR($A197="",$B$2=""),"",SUMIFS('연차 사용 기록'!$H$4:$H$1503,'연차 사용 기록'!$C$4:$C$1503,$A197,'연차 사용 기록'!$A$4:$A$1503,"&gt;="&amp;DATE(YEAR($B$2),MONTH($B$2)+11,1),'연차 사용 기록'!$A$4:$A$1503,"&lt;"&amp;DATE(YEAR($B$2),MONTH($B$2)+12,1)))</f>
        <v/>
      </c>
    </row>
    <row r="198">
      <c r="A198" s="12" t="n"/>
      <c r="B198" s="12" t="n"/>
      <c r="C198" s="12" t="n"/>
      <c r="D198" s="7" t="n"/>
      <c r="E198" s="12" t="n"/>
      <c r="F198" s="12" t="n"/>
      <c r="G198" s="12">
        <f>IF(A198="","",SUMIFS('연차 사용 기록'!$H$4:$H$1503,'연차 사용 기록'!$C$4:$C$1503,A198,'연차 사용 기록'!$A$4:$A$1503,"&gt;="&amp;IF($B$2="",0,$B$2),'연차 사용 기록'!$A$4:$A$1503,"&lt;="&amp;IF($D$2="",2958465,$D$2)))</f>
        <v/>
      </c>
      <c r="H198" s="12">
        <f>IF(A198="","",(N(E198)+N(F198))-N(G198))</f>
        <v/>
      </c>
      <c r="I198" s="13">
        <f>IF(OR(A198="",(N(E198)+N(F198))=0),"",G198/(N(E198)+N(F198)))</f>
        <v/>
      </c>
      <c r="J198" s="7" t="n"/>
      <c r="K198" s="7" t="n"/>
      <c r="L198" s="12">
        <f>IF(OR(A198="",$D$2=""),"",IF(TODAY()&gt;$D$2,H198,""))</f>
        <v/>
      </c>
      <c r="M198" s="12" t="n"/>
      <c r="N198" s="14" t="n"/>
      <c r="O198" s="15">
        <f>IF(OR($A198="",$B$2=""),"",SUMIFS('연차 사용 기록'!$H$4:$H$1503,'연차 사용 기록'!$C$4:$C$1503,$A198,'연차 사용 기록'!$A$4:$A$1503,"&gt;="&amp;DATE(YEAR($B$2),MONTH($B$2)+0,1),'연차 사용 기록'!$A$4:$A$1503,"&lt;"&amp;DATE(YEAR($B$2),MONTH($B$2)+1,1)))</f>
        <v/>
      </c>
      <c r="P198" s="15">
        <f>IF(OR($A198="",$B$2=""),"",SUMIFS('연차 사용 기록'!$H$4:$H$1503,'연차 사용 기록'!$C$4:$C$1503,$A198,'연차 사용 기록'!$A$4:$A$1503,"&gt;="&amp;DATE(YEAR($B$2),MONTH($B$2)+1,1),'연차 사용 기록'!$A$4:$A$1503,"&lt;"&amp;DATE(YEAR($B$2),MONTH($B$2)+2,1)))</f>
        <v/>
      </c>
      <c r="Q198" s="15">
        <f>IF(OR($A198="",$B$2=""),"",SUMIFS('연차 사용 기록'!$H$4:$H$1503,'연차 사용 기록'!$C$4:$C$1503,$A198,'연차 사용 기록'!$A$4:$A$1503,"&gt;="&amp;DATE(YEAR($B$2),MONTH($B$2)+2,1),'연차 사용 기록'!$A$4:$A$1503,"&lt;"&amp;DATE(YEAR($B$2),MONTH($B$2)+3,1)))</f>
        <v/>
      </c>
      <c r="R198" s="15">
        <f>IF(OR($A198="",$B$2=""),"",SUMIFS('연차 사용 기록'!$H$4:$H$1503,'연차 사용 기록'!$C$4:$C$1503,$A198,'연차 사용 기록'!$A$4:$A$1503,"&gt;="&amp;DATE(YEAR($B$2),MONTH($B$2)+3,1),'연차 사용 기록'!$A$4:$A$1503,"&lt;"&amp;DATE(YEAR($B$2),MONTH($B$2)+4,1)))</f>
        <v/>
      </c>
      <c r="S198" s="15">
        <f>IF(OR($A198="",$B$2=""),"",SUMIFS('연차 사용 기록'!$H$4:$H$1503,'연차 사용 기록'!$C$4:$C$1503,$A198,'연차 사용 기록'!$A$4:$A$1503,"&gt;="&amp;DATE(YEAR($B$2),MONTH($B$2)+4,1),'연차 사용 기록'!$A$4:$A$1503,"&lt;"&amp;DATE(YEAR($B$2),MONTH($B$2)+5,1)))</f>
        <v/>
      </c>
      <c r="T198" s="15">
        <f>IF(OR($A198="",$B$2=""),"",SUMIFS('연차 사용 기록'!$H$4:$H$1503,'연차 사용 기록'!$C$4:$C$1503,$A198,'연차 사용 기록'!$A$4:$A$1503,"&gt;="&amp;DATE(YEAR($B$2),MONTH($B$2)+5,1),'연차 사용 기록'!$A$4:$A$1503,"&lt;"&amp;DATE(YEAR($B$2),MONTH($B$2)+6,1)))</f>
        <v/>
      </c>
      <c r="U198" s="15">
        <f>IF(OR($A198="",$B$2=""),"",SUMIFS('연차 사용 기록'!$H$4:$H$1503,'연차 사용 기록'!$C$4:$C$1503,$A198,'연차 사용 기록'!$A$4:$A$1503,"&gt;="&amp;DATE(YEAR($B$2),MONTH($B$2)+6,1),'연차 사용 기록'!$A$4:$A$1503,"&lt;"&amp;DATE(YEAR($B$2),MONTH($B$2)+7,1)))</f>
        <v/>
      </c>
      <c r="V198" s="15">
        <f>IF(OR($A198="",$B$2=""),"",SUMIFS('연차 사용 기록'!$H$4:$H$1503,'연차 사용 기록'!$C$4:$C$1503,$A198,'연차 사용 기록'!$A$4:$A$1503,"&gt;="&amp;DATE(YEAR($B$2),MONTH($B$2)+7,1),'연차 사용 기록'!$A$4:$A$1503,"&lt;"&amp;DATE(YEAR($B$2),MONTH($B$2)+8,1)))</f>
        <v/>
      </c>
      <c r="W198" s="15">
        <f>IF(OR($A198="",$B$2=""),"",SUMIFS('연차 사용 기록'!$H$4:$H$1503,'연차 사용 기록'!$C$4:$C$1503,$A198,'연차 사용 기록'!$A$4:$A$1503,"&gt;="&amp;DATE(YEAR($B$2),MONTH($B$2)+8,1),'연차 사용 기록'!$A$4:$A$1503,"&lt;"&amp;DATE(YEAR($B$2),MONTH($B$2)+9,1)))</f>
        <v/>
      </c>
      <c r="X198" s="15">
        <f>IF(OR($A198="",$B$2=""),"",SUMIFS('연차 사용 기록'!$H$4:$H$1503,'연차 사용 기록'!$C$4:$C$1503,$A198,'연차 사용 기록'!$A$4:$A$1503,"&gt;="&amp;DATE(YEAR($B$2),MONTH($B$2)+9,1),'연차 사용 기록'!$A$4:$A$1503,"&lt;"&amp;DATE(YEAR($B$2),MONTH($B$2)+10,1)))</f>
        <v/>
      </c>
      <c r="Y198" s="15">
        <f>IF(OR($A198="",$B$2=""),"",SUMIFS('연차 사용 기록'!$H$4:$H$1503,'연차 사용 기록'!$C$4:$C$1503,$A198,'연차 사용 기록'!$A$4:$A$1503,"&gt;="&amp;DATE(YEAR($B$2),MONTH($B$2)+10,1),'연차 사용 기록'!$A$4:$A$1503,"&lt;"&amp;DATE(YEAR($B$2),MONTH($B$2)+11,1)))</f>
        <v/>
      </c>
      <c r="Z198" s="15">
        <f>IF(OR($A198="",$B$2=""),"",SUMIFS('연차 사용 기록'!$H$4:$H$1503,'연차 사용 기록'!$C$4:$C$1503,$A198,'연차 사용 기록'!$A$4:$A$1503,"&gt;="&amp;DATE(YEAR($B$2),MONTH($B$2)+11,1),'연차 사용 기록'!$A$4:$A$1503,"&lt;"&amp;DATE(YEAR($B$2),MONTH($B$2)+12,1)))</f>
        <v/>
      </c>
    </row>
    <row r="199">
      <c r="A199" s="12" t="n"/>
      <c r="B199" s="12" t="n"/>
      <c r="C199" s="12" t="n"/>
      <c r="D199" s="7" t="n"/>
      <c r="E199" s="12" t="n"/>
      <c r="F199" s="12" t="n"/>
      <c r="G199" s="12">
        <f>IF(A199="","",SUMIFS('연차 사용 기록'!$H$4:$H$1503,'연차 사용 기록'!$C$4:$C$1503,A199,'연차 사용 기록'!$A$4:$A$1503,"&gt;="&amp;IF($B$2="",0,$B$2),'연차 사용 기록'!$A$4:$A$1503,"&lt;="&amp;IF($D$2="",2958465,$D$2)))</f>
        <v/>
      </c>
      <c r="H199" s="12">
        <f>IF(A199="","",(N(E199)+N(F199))-N(G199))</f>
        <v/>
      </c>
      <c r="I199" s="13">
        <f>IF(OR(A199="",(N(E199)+N(F199))=0),"",G199/(N(E199)+N(F199)))</f>
        <v/>
      </c>
      <c r="J199" s="7" t="n"/>
      <c r="K199" s="7" t="n"/>
      <c r="L199" s="12">
        <f>IF(OR(A199="",$D$2=""),"",IF(TODAY()&gt;$D$2,H199,""))</f>
        <v/>
      </c>
      <c r="M199" s="12" t="n"/>
      <c r="N199" s="14" t="n"/>
      <c r="O199" s="15">
        <f>IF(OR($A199="",$B$2=""),"",SUMIFS('연차 사용 기록'!$H$4:$H$1503,'연차 사용 기록'!$C$4:$C$1503,$A199,'연차 사용 기록'!$A$4:$A$1503,"&gt;="&amp;DATE(YEAR($B$2),MONTH($B$2)+0,1),'연차 사용 기록'!$A$4:$A$1503,"&lt;"&amp;DATE(YEAR($B$2),MONTH($B$2)+1,1)))</f>
        <v/>
      </c>
      <c r="P199" s="15">
        <f>IF(OR($A199="",$B$2=""),"",SUMIFS('연차 사용 기록'!$H$4:$H$1503,'연차 사용 기록'!$C$4:$C$1503,$A199,'연차 사용 기록'!$A$4:$A$1503,"&gt;="&amp;DATE(YEAR($B$2),MONTH($B$2)+1,1),'연차 사용 기록'!$A$4:$A$1503,"&lt;"&amp;DATE(YEAR($B$2),MONTH($B$2)+2,1)))</f>
        <v/>
      </c>
      <c r="Q199" s="15">
        <f>IF(OR($A199="",$B$2=""),"",SUMIFS('연차 사용 기록'!$H$4:$H$1503,'연차 사용 기록'!$C$4:$C$1503,$A199,'연차 사용 기록'!$A$4:$A$1503,"&gt;="&amp;DATE(YEAR($B$2),MONTH($B$2)+2,1),'연차 사용 기록'!$A$4:$A$1503,"&lt;"&amp;DATE(YEAR($B$2),MONTH($B$2)+3,1)))</f>
        <v/>
      </c>
      <c r="R199" s="15">
        <f>IF(OR($A199="",$B$2=""),"",SUMIFS('연차 사용 기록'!$H$4:$H$1503,'연차 사용 기록'!$C$4:$C$1503,$A199,'연차 사용 기록'!$A$4:$A$1503,"&gt;="&amp;DATE(YEAR($B$2),MONTH($B$2)+3,1),'연차 사용 기록'!$A$4:$A$1503,"&lt;"&amp;DATE(YEAR($B$2),MONTH($B$2)+4,1)))</f>
        <v/>
      </c>
      <c r="S199" s="15">
        <f>IF(OR($A199="",$B$2=""),"",SUMIFS('연차 사용 기록'!$H$4:$H$1503,'연차 사용 기록'!$C$4:$C$1503,$A199,'연차 사용 기록'!$A$4:$A$1503,"&gt;="&amp;DATE(YEAR($B$2),MONTH($B$2)+4,1),'연차 사용 기록'!$A$4:$A$1503,"&lt;"&amp;DATE(YEAR($B$2),MONTH($B$2)+5,1)))</f>
        <v/>
      </c>
      <c r="T199" s="15">
        <f>IF(OR($A199="",$B$2=""),"",SUMIFS('연차 사용 기록'!$H$4:$H$1503,'연차 사용 기록'!$C$4:$C$1503,$A199,'연차 사용 기록'!$A$4:$A$1503,"&gt;="&amp;DATE(YEAR($B$2),MONTH($B$2)+5,1),'연차 사용 기록'!$A$4:$A$1503,"&lt;"&amp;DATE(YEAR($B$2),MONTH($B$2)+6,1)))</f>
        <v/>
      </c>
      <c r="U199" s="15">
        <f>IF(OR($A199="",$B$2=""),"",SUMIFS('연차 사용 기록'!$H$4:$H$1503,'연차 사용 기록'!$C$4:$C$1503,$A199,'연차 사용 기록'!$A$4:$A$1503,"&gt;="&amp;DATE(YEAR($B$2),MONTH($B$2)+6,1),'연차 사용 기록'!$A$4:$A$1503,"&lt;"&amp;DATE(YEAR($B$2),MONTH($B$2)+7,1)))</f>
        <v/>
      </c>
      <c r="V199" s="15">
        <f>IF(OR($A199="",$B$2=""),"",SUMIFS('연차 사용 기록'!$H$4:$H$1503,'연차 사용 기록'!$C$4:$C$1503,$A199,'연차 사용 기록'!$A$4:$A$1503,"&gt;="&amp;DATE(YEAR($B$2),MONTH($B$2)+7,1),'연차 사용 기록'!$A$4:$A$1503,"&lt;"&amp;DATE(YEAR($B$2),MONTH($B$2)+8,1)))</f>
        <v/>
      </c>
      <c r="W199" s="15">
        <f>IF(OR($A199="",$B$2=""),"",SUMIFS('연차 사용 기록'!$H$4:$H$1503,'연차 사용 기록'!$C$4:$C$1503,$A199,'연차 사용 기록'!$A$4:$A$1503,"&gt;="&amp;DATE(YEAR($B$2),MONTH($B$2)+8,1),'연차 사용 기록'!$A$4:$A$1503,"&lt;"&amp;DATE(YEAR($B$2),MONTH($B$2)+9,1)))</f>
        <v/>
      </c>
      <c r="X199" s="15">
        <f>IF(OR($A199="",$B$2=""),"",SUMIFS('연차 사용 기록'!$H$4:$H$1503,'연차 사용 기록'!$C$4:$C$1503,$A199,'연차 사용 기록'!$A$4:$A$1503,"&gt;="&amp;DATE(YEAR($B$2),MONTH($B$2)+9,1),'연차 사용 기록'!$A$4:$A$1503,"&lt;"&amp;DATE(YEAR($B$2),MONTH($B$2)+10,1)))</f>
        <v/>
      </c>
      <c r="Y199" s="15">
        <f>IF(OR($A199="",$B$2=""),"",SUMIFS('연차 사용 기록'!$H$4:$H$1503,'연차 사용 기록'!$C$4:$C$1503,$A199,'연차 사용 기록'!$A$4:$A$1503,"&gt;="&amp;DATE(YEAR($B$2),MONTH($B$2)+10,1),'연차 사용 기록'!$A$4:$A$1503,"&lt;"&amp;DATE(YEAR($B$2),MONTH($B$2)+11,1)))</f>
        <v/>
      </c>
      <c r="Z199" s="15">
        <f>IF(OR($A199="",$B$2=""),"",SUMIFS('연차 사용 기록'!$H$4:$H$1503,'연차 사용 기록'!$C$4:$C$1503,$A199,'연차 사용 기록'!$A$4:$A$1503,"&gt;="&amp;DATE(YEAR($B$2),MONTH($B$2)+11,1),'연차 사용 기록'!$A$4:$A$1503,"&lt;"&amp;DATE(YEAR($B$2),MONTH($B$2)+12,1)))</f>
        <v/>
      </c>
    </row>
    <row r="200">
      <c r="A200" s="12" t="n"/>
      <c r="B200" s="12" t="n"/>
      <c r="C200" s="12" t="n"/>
      <c r="D200" s="7" t="n"/>
      <c r="E200" s="12" t="n"/>
      <c r="F200" s="12" t="n"/>
      <c r="G200" s="12">
        <f>IF(A200="","",SUMIFS('연차 사용 기록'!$H$4:$H$1503,'연차 사용 기록'!$C$4:$C$1503,A200,'연차 사용 기록'!$A$4:$A$1503,"&gt;="&amp;IF($B$2="",0,$B$2),'연차 사용 기록'!$A$4:$A$1503,"&lt;="&amp;IF($D$2="",2958465,$D$2)))</f>
        <v/>
      </c>
      <c r="H200" s="12">
        <f>IF(A200="","",(N(E200)+N(F200))-N(G200))</f>
        <v/>
      </c>
      <c r="I200" s="13">
        <f>IF(OR(A200="",(N(E200)+N(F200))=0),"",G200/(N(E200)+N(F200)))</f>
        <v/>
      </c>
      <c r="J200" s="7" t="n"/>
      <c r="K200" s="7" t="n"/>
      <c r="L200" s="12">
        <f>IF(OR(A200="",$D$2=""),"",IF(TODAY()&gt;$D$2,H200,""))</f>
        <v/>
      </c>
      <c r="M200" s="12" t="n"/>
      <c r="N200" s="14" t="n"/>
      <c r="O200" s="15">
        <f>IF(OR($A200="",$B$2=""),"",SUMIFS('연차 사용 기록'!$H$4:$H$1503,'연차 사용 기록'!$C$4:$C$1503,$A200,'연차 사용 기록'!$A$4:$A$1503,"&gt;="&amp;DATE(YEAR($B$2),MONTH($B$2)+0,1),'연차 사용 기록'!$A$4:$A$1503,"&lt;"&amp;DATE(YEAR($B$2),MONTH($B$2)+1,1)))</f>
        <v/>
      </c>
      <c r="P200" s="15">
        <f>IF(OR($A200="",$B$2=""),"",SUMIFS('연차 사용 기록'!$H$4:$H$1503,'연차 사용 기록'!$C$4:$C$1503,$A200,'연차 사용 기록'!$A$4:$A$1503,"&gt;="&amp;DATE(YEAR($B$2),MONTH($B$2)+1,1),'연차 사용 기록'!$A$4:$A$1503,"&lt;"&amp;DATE(YEAR($B$2),MONTH($B$2)+2,1)))</f>
        <v/>
      </c>
      <c r="Q200" s="15">
        <f>IF(OR($A200="",$B$2=""),"",SUMIFS('연차 사용 기록'!$H$4:$H$1503,'연차 사용 기록'!$C$4:$C$1503,$A200,'연차 사용 기록'!$A$4:$A$1503,"&gt;="&amp;DATE(YEAR($B$2),MONTH($B$2)+2,1),'연차 사용 기록'!$A$4:$A$1503,"&lt;"&amp;DATE(YEAR($B$2),MONTH($B$2)+3,1)))</f>
        <v/>
      </c>
      <c r="R200" s="15">
        <f>IF(OR($A200="",$B$2=""),"",SUMIFS('연차 사용 기록'!$H$4:$H$1503,'연차 사용 기록'!$C$4:$C$1503,$A200,'연차 사용 기록'!$A$4:$A$1503,"&gt;="&amp;DATE(YEAR($B$2),MONTH($B$2)+3,1),'연차 사용 기록'!$A$4:$A$1503,"&lt;"&amp;DATE(YEAR($B$2),MONTH($B$2)+4,1)))</f>
        <v/>
      </c>
      <c r="S200" s="15">
        <f>IF(OR($A200="",$B$2=""),"",SUMIFS('연차 사용 기록'!$H$4:$H$1503,'연차 사용 기록'!$C$4:$C$1503,$A200,'연차 사용 기록'!$A$4:$A$1503,"&gt;="&amp;DATE(YEAR($B$2),MONTH($B$2)+4,1),'연차 사용 기록'!$A$4:$A$1503,"&lt;"&amp;DATE(YEAR($B$2),MONTH($B$2)+5,1)))</f>
        <v/>
      </c>
      <c r="T200" s="15">
        <f>IF(OR($A200="",$B$2=""),"",SUMIFS('연차 사용 기록'!$H$4:$H$1503,'연차 사용 기록'!$C$4:$C$1503,$A200,'연차 사용 기록'!$A$4:$A$1503,"&gt;="&amp;DATE(YEAR($B$2),MONTH($B$2)+5,1),'연차 사용 기록'!$A$4:$A$1503,"&lt;"&amp;DATE(YEAR($B$2),MONTH($B$2)+6,1)))</f>
        <v/>
      </c>
      <c r="U200" s="15">
        <f>IF(OR($A200="",$B$2=""),"",SUMIFS('연차 사용 기록'!$H$4:$H$1503,'연차 사용 기록'!$C$4:$C$1503,$A200,'연차 사용 기록'!$A$4:$A$1503,"&gt;="&amp;DATE(YEAR($B$2),MONTH($B$2)+6,1),'연차 사용 기록'!$A$4:$A$1503,"&lt;"&amp;DATE(YEAR($B$2),MONTH($B$2)+7,1)))</f>
        <v/>
      </c>
      <c r="V200" s="15">
        <f>IF(OR($A200="",$B$2=""),"",SUMIFS('연차 사용 기록'!$H$4:$H$1503,'연차 사용 기록'!$C$4:$C$1503,$A200,'연차 사용 기록'!$A$4:$A$1503,"&gt;="&amp;DATE(YEAR($B$2),MONTH($B$2)+7,1),'연차 사용 기록'!$A$4:$A$1503,"&lt;"&amp;DATE(YEAR($B$2),MONTH($B$2)+8,1)))</f>
        <v/>
      </c>
      <c r="W200" s="15">
        <f>IF(OR($A200="",$B$2=""),"",SUMIFS('연차 사용 기록'!$H$4:$H$1503,'연차 사용 기록'!$C$4:$C$1503,$A200,'연차 사용 기록'!$A$4:$A$1503,"&gt;="&amp;DATE(YEAR($B$2),MONTH($B$2)+8,1),'연차 사용 기록'!$A$4:$A$1503,"&lt;"&amp;DATE(YEAR($B$2),MONTH($B$2)+9,1)))</f>
        <v/>
      </c>
      <c r="X200" s="15">
        <f>IF(OR($A200="",$B$2=""),"",SUMIFS('연차 사용 기록'!$H$4:$H$1503,'연차 사용 기록'!$C$4:$C$1503,$A200,'연차 사용 기록'!$A$4:$A$1503,"&gt;="&amp;DATE(YEAR($B$2),MONTH($B$2)+9,1),'연차 사용 기록'!$A$4:$A$1503,"&lt;"&amp;DATE(YEAR($B$2),MONTH($B$2)+10,1)))</f>
        <v/>
      </c>
      <c r="Y200" s="15">
        <f>IF(OR($A200="",$B$2=""),"",SUMIFS('연차 사용 기록'!$H$4:$H$1503,'연차 사용 기록'!$C$4:$C$1503,$A200,'연차 사용 기록'!$A$4:$A$1503,"&gt;="&amp;DATE(YEAR($B$2),MONTH($B$2)+10,1),'연차 사용 기록'!$A$4:$A$1503,"&lt;"&amp;DATE(YEAR($B$2),MONTH($B$2)+11,1)))</f>
        <v/>
      </c>
      <c r="Z200" s="15">
        <f>IF(OR($A200="",$B$2=""),"",SUMIFS('연차 사용 기록'!$H$4:$H$1503,'연차 사용 기록'!$C$4:$C$1503,$A200,'연차 사용 기록'!$A$4:$A$1503,"&gt;="&amp;DATE(YEAR($B$2),MONTH($B$2)+11,1),'연차 사용 기록'!$A$4:$A$1503,"&lt;"&amp;DATE(YEAR($B$2),MONTH($B$2)+12,1)))</f>
        <v/>
      </c>
    </row>
    <row r="201">
      <c r="A201" s="12" t="n"/>
      <c r="B201" s="12" t="n"/>
      <c r="C201" s="12" t="n"/>
      <c r="D201" s="7" t="n"/>
      <c r="E201" s="12" t="n"/>
      <c r="F201" s="12" t="n"/>
      <c r="G201" s="12">
        <f>IF(A201="","",SUMIFS('연차 사용 기록'!$H$4:$H$1503,'연차 사용 기록'!$C$4:$C$1503,A201,'연차 사용 기록'!$A$4:$A$1503,"&gt;="&amp;IF($B$2="",0,$B$2),'연차 사용 기록'!$A$4:$A$1503,"&lt;="&amp;IF($D$2="",2958465,$D$2)))</f>
        <v/>
      </c>
      <c r="H201" s="12">
        <f>IF(A201="","",(N(E201)+N(F201))-N(G201))</f>
        <v/>
      </c>
      <c r="I201" s="13">
        <f>IF(OR(A201="",(N(E201)+N(F201))=0),"",G201/(N(E201)+N(F201)))</f>
        <v/>
      </c>
      <c r="J201" s="7" t="n"/>
      <c r="K201" s="7" t="n"/>
      <c r="L201" s="12">
        <f>IF(OR(A201="",$D$2=""),"",IF(TODAY()&gt;$D$2,H201,""))</f>
        <v/>
      </c>
      <c r="M201" s="12" t="n"/>
      <c r="N201" s="14" t="n"/>
      <c r="O201" s="15">
        <f>IF(OR($A201="",$B$2=""),"",SUMIFS('연차 사용 기록'!$H$4:$H$1503,'연차 사용 기록'!$C$4:$C$1503,$A201,'연차 사용 기록'!$A$4:$A$1503,"&gt;="&amp;DATE(YEAR($B$2),MONTH($B$2)+0,1),'연차 사용 기록'!$A$4:$A$1503,"&lt;"&amp;DATE(YEAR($B$2),MONTH($B$2)+1,1)))</f>
        <v/>
      </c>
      <c r="P201" s="15">
        <f>IF(OR($A201="",$B$2=""),"",SUMIFS('연차 사용 기록'!$H$4:$H$1503,'연차 사용 기록'!$C$4:$C$1503,$A201,'연차 사용 기록'!$A$4:$A$1503,"&gt;="&amp;DATE(YEAR($B$2),MONTH($B$2)+1,1),'연차 사용 기록'!$A$4:$A$1503,"&lt;"&amp;DATE(YEAR($B$2),MONTH($B$2)+2,1)))</f>
        <v/>
      </c>
      <c r="Q201" s="15">
        <f>IF(OR($A201="",$B$2=""),"",SUMIFS('연차 사용 기록'!$H$4:$H$1503,'연차 사용 기록'!$C$4:$C$1503,$A201,'연차 사용 기록'!$A$4:$A$1503,"&gt;="&amp;DATE(YEAR($B$2),MONTH($B$2)+2,1),'연차 사용 기록'!$A$4:$A$1503,"&lt;"&amp;DATE(YEAR($B$2),MONTH($B$2)+3,1)))</f>
        <v/>
      </c>
      <c r="R201" s="15">
        <f>IF(OR($A201="",$B$2=""),"",SUMIFS('연차 사용 기록'!$H$4:$H$1503,'연차 사용 기록'!$C$4:$C$1503,$A201,'연차 사용 기록'!$A$4:$A$1503,"&gt;="&amp;DATE(YEAR($B$2),MONTH($B$2)+3,1),'연차 사용 기록'!$A$4:$A$1503,"&lt;"&amp;DATE(YEAR($B$2),MONTH($B$2)+4,1)))</f>
        <v/>
      </c>
      <c r="S201" s="15">
        <f>IF(OR($A201="",$B$2=""),"",SUMIFS('연차 사용 기록'!$H$4:$H$1503,'연차 사용 기록'!$C$4:$C$1503,$A201,'연차 사용 기록'!$A$4:$A$1503,"&gt;="&amp;DATE(YEAR($B$2),MONTH($B$2)+4,1),'연차 사용 기록'!$A$4:$A$1503,"&lt;"&amp;DATE(YEAR($B$2),MONTH($B$2)+5,1)))</f>
        <v/>
      </c>
      <c r="T201" s="15">
        <f>IF(OR($A201="",$B$2=""),"",SUMIFS('연차 사용 기록'!$H$4:$H$1503,'연차 사용 기록'!$C$4:$C$1503,$A201,'연차 사용 기록'!$A$4:$A$1503,"&gt;="&amp;DATE(YEAR($B$2),MONTH($B$2)+5,1),'연차 사용 기록'!$A$4:$A$1503,"&lt;"&amp;DATE(YEAR($B$2),MONTH($B$2)+6,1)))</f>
        <v/>
      </c>
      <c r="U201" s="15">
        <f>IF(OR($A201="",$B$2=""),"",SUMIFS('연차 사용 기록'!$H$4:$H$1503,'연차 사용 기록'!$C$4:$C$1503,$A201,'연차 사용 기록'!$A$4:$A$1503,"&gt;="&amp;DATE(YEAR($B$2),MONTH($B$2)+6,1),'연차 사용 기록'!$A$4:$A$1503,"&lt;"&amp;DATE(YEAR($B$2),MONTH($B$2)+7,1)))</f>
        <v/>
      </c>
      <c r="V201" s="15">
        <f>IF(OR($A201="",$B$2=""),"",SUMIFS('연차 사용 기록'!$H$4:$H$1503,'연차 사용 기록'!$C$4:$C$1503,$A201,'연차 사용 기록'!$A$4:$A$1503,"&gt;="&amp;DATE(YEAR($B$2),MONTH($B$2)+7,1),'연차 사용 기록'!$A$4:$A$1503,"&lt;"&amp;DATE(YEAR($B$2),MONTH($B$2)+8,1)))</f>
        <v/>
      </c>
      <c r="W201" s="15">
        <f>IF(OR($A201="",$B$2=""),"",SUMIFS('연차 사용 기록'!$H$4:$H$1503,'연차 사용 기록'!$C$4:$C$1503,$A201,'연차 사용 기록'!$A$4:$A$1503,"&gt;="&amp;DATE(YEAR($B$2),MONTH($B$2)+8,1),'연차 사용 기록'!$A$4:$A$1503,"&lt;"&amp;DATE(YEAR($B$2),MONTH($B$2)+9,1)))</f>
        <v/>
      </c>
      <c r="X201" s="15">
        <f>IF(OR($A201="",$B$2=""),"",SUMIFS('연차 사용 기록'!$H$4:$H$1503,'연차 사용 기록'!$C$4:$C$1503,$A201,'연차 사용 기록'!$A$4:$A$1503,"&gt;="&amp;DATE(YEAR($B$2),MONTH($B$2)+9,1),'연차 사용 기록'!$A$4:$A$1503,"&lt;"&amp;DATE(YEAR($B$2),MONTH($B$2)+10,1)))</f>
        <v/>
      </c>
      <c r="Y201" s="15">
        <f>IF(OR($A201="",$B$2=""),"",SUMIFS('연차 사용 기록'!$H$4:$H$1503,'연차 사용 기록'!$C$4:$C$1503,$A201,'연차 사용 기록'!$A$4:$A$1503,"&gt;="&amp;DATE(YEAR($B$2),MONTH($B$2)+10,1),'연차 사용 기록'!$A$4:$A$1503,"&lt;"&amp;DATE(YEAR($B$2),MONTH($B$2)+11,1)))</f>
        <v/>
      </c>
      <c r="Z201" s="15">
        <f>IF(OR($A201="",$B$2=""),"",SUMIFS('연차 사용 기록'!$H$4:$H$1503,'연차 사용 기록'!$C$4:$C$1503,$A201,'연차 사용 기록'!$A$4:$A$1503,"&gt;="&amp;DATE(YEAR($B$2),MONTH($B$2)+11,1),'연차 사용 기록'!$A$4:$A$1503,"&lt;"&amp;DATE(YEAR($B$2),MONTH($B$2)+12,1)))</f>
        <v/>
      </c>
    </row>
    <row r="202">
      <c r="A202" s="12" t="n"/>
      <c r="B202" s="12" t="n"/>
      <c r="C202" s="12" t="n"/>
      <c r="D202" s="7" t="n"/>
      <c r="E202" s="12" t="n"/>
      <c r="F202" s="12" t="n"/>
      <c r="G202" s="12">
        <f>IF(A202="","",SUMIFS('연차 사용 기록'!$H$4:$H$1503,'연차 사용 기록'!$C$4:$C$1503,A202,'연차 사용 기록'!$A$4:$A$1503,"&gt;="&amp;IF($B$2="",0,$B$2),'연차 사용 기록'!$A$4:$A$1503,"&lt;="&amp;IF($D$2="",2958465,$D$2)))</f>
        <v/>
      </c>
      <c r="H202" s="12">
        <f>IF(A202="","",(N(E202)+N(F202))-N(G202))</f>
        <v/>
      </c>
      <c r="I202" s="13">
        <f>IF(OR(A202="",(N(E202)+N(F202))=0),"",G202/(N(E202)+N(F202)))</f>
        <v/>
      </c>
      <c r="J202" s="7" t="n"/>
      <c r="K202" s="7" t="n"/>
      <c r="L202" s="12">
        <f>IF(OR(A202="",$D$2=""),"",IF(TODAY()&gt;$D$2,H202,""))</f>
        <v/>
      </c>
      <c r="M202" s="12" t="n"/>
      <c r="N202" s="14" t="n"/>
      <c r="O202" s="15">
        <f>IF(OR($A202="",$B$2=""),"",SUMIFS('연차 사용 기록'!$H$4:$H$1503,'연차 사용 기록'!$C$4:$C$1503,$A202,'연차 사용 기록'!$A$4:$A$1503,"&gt;="&amp;DATE(YEAR($B$2),MONTH($B$2)+0,1),'연차 사용 기록'!$A$4:$A$1503,"&lt;"&amp;DATE(YEAR($B$2),MONTH($B$2)+1,1)))</f>
        <v/>
      </c>
      <c r="P202" s="15">
        <f>IF(OR($A202="",$B$2=""),"",SUMIFS('연차 사용 기록'!$H$4:$H$1503,'연차 사용 기록'!$C$4:$C$1503,$A202,'연차 사용 기록'!$A$4:$A$1503,"&gt;="&amp;DATE(YEAR($B$2),MONTH($B$2)+1,1),'연차 사용 기록'!$A$4:$A$1503,"&lt;"&amp;DATE(YEAR($B$2),MONTH($B$2)+2,1)))</f>
        <v/>
      </c>
      <c r="Q202" s="15">
        <f>IF(OR($A202="",$B$2=""),"",SUMIFS('연차 사용 기록'!$H$4:$H$1503,'연차 사용 기록'!$C$4:$C$1503,$A202,'연차 사용 기록'!$A$4:$A$1503,"&gt;="&amp;DATE(YEAR($B$2),MONTH($B$2)+2,1),'연차 사용 기록'!$A$4:$A$1503,"&lt;"&amp;DATE(YEAR($B$2),MONTH($B$2)+3,1)))</f>
        <v/>
      </c>
      <c r="R202" s="15">
        <f>IF(OR($A202="",$B$2=""),"",SUMIFS('연차 사용 기록'!$H$4:$H$1503,'연차 사용 기록'!$C$4:$C$1503,$A202,'연차 사용 기록'!$A$4:$A$1503,"&gt;="&amp;DATE(YEAR($B$2),MONTH($B$2)+3,1),'연차 사용 기록'!$A$4:$A$1503,"&lt;"&amp;DATE(YEAR($B$2),MONTH($B$2)+4,1)))</f>
        <v/>
      </c>
      <c r="S202" s="15">
        <f>IF(OR($A202="",$B$2=""),"",SUMIFS('연차 사용 기록'!$H$4:$H$1503,'연차 사용 기록'!$C$4:$C$1503,$A202,'연차 사용 기록'!$A$4:$A$1503,"&gt;="&amp;DATE(YEAR($B$2),MONTH($B$2)+4,1),'연차 사용 기록'!$A$4:$A$1503,"&lt;"&amp;DATE(YEAR($B$2),MONTH($B$2)+5,1)))</f>
        <v/>
      </c>
      <c r="T202" s="15">
        <f>IF(OR($A202="",$B$2=""),"",SUMIFS('연차 사용 기록'!$H$4:$H$1503,'연차 사용 기록'!$C$4:$C$1503,$A202,'연차 사용 기록'!$A$4:$A$1503,"&gt;="&amp;DATE(YEAR($B$2),MONTH($B$2)+5,1),'연차 사용 기록'!$A$4:$A$1503,"&lt;"&amp;DATE(YEAR($B$2),MONTH($B$2)+6,1)))</f>
        <v/>
      </c>
      <c r="U202" s="15">
        <f>IF(OR($A202="",$B$2=""),"",SUMIFS('연차 사용 기록'!$H$4:$H$1503,'연차 사용 기록'!$C$4:$C$1503,$A202,'연차 사용 기록'!$A$4:$A$1503,"&gt;="&amp;DATE(YEAR($B$2),MONTH($B$2)+6,1),'연차 사용 기록'!$A$4:$A$1503,"&lt;"&amp;DATE(YEAR($B$2),MONTH($B$2)+7,1)))</f>
        <v/>
      </c>
      <c r="V202" s="15">
        <f>IF(OR($A202="",$B$2=""),"",SUMIFS('연차 사용 기록'!$H$4:$H$1503,'연차 사용 기록'!$C$4:$C$1503,$A202,'연차 사용 기록'!$A$4:$A$1503,"&gt;="&amp;DATE(YEAR($B$2),MONTH($B$2)+7,1),'연차 사용 기록'!$A$4:$A$1503,"&lt;"&amp;DATE(YEAR($B$2),MONTH($B$2)+8,1)))</f>
        <v/>
      </c>
      <c r="W202" s="15">
        <f>IF(OR($A202="",$B$2=""),"",SUMIFS('연차 사용 기록'!$H$4:$H$1503,'연차 사용 기록'!$C$4:$C$1503,$A202,'연차 사용 기록'!$A$4:$A$1503,"&gt;="&amp;DATE(YEAR($B$2),MONTH($B$2)+8,1),'연차 사용 기록'!$A$4:$A$1503,"&lt;"&amp;DATE(YEAR($B$2),MONTH($B$2)+9,1)))</f>
        <v/>
      </c>
      <c r="X202" s="15">
        <f>IF(OR($A202="",$B$2=""),"",SUMIFS('연차 사용 기록'!$H$4:$H$1503,'연차 사용 기록'!$C$4:$C$1503,$A202,'연차 사용 기록'!$A$4:$A$1503,"&gt;="&amp;DATE(YEAR($B$2),MONTH($B$2)+9,1),'연차 사용 기록'!$A$4:$A$1503,"&lt;"&amp;DATE(YEAR($B$2),MONTH($B$2)+10,1)))</f>
        <v/>
      </c>
      <c r="Y202" s="15">
        <f>IF(OR($A202="",$B$2=""),"",SUMIFS('연차 사용 기록'!$H$4:$H$1503,'연차 사용 기록'!$C$4:$C$1503,$A202,'연차 사용 기록'!$A$4:$A$1503,"&gt;="&amp;DATE(YEAR($B$2),MONTH($B$2)+10,1),'연차 사용 기록'!$A$4:$A$1503,"&lt;"&amp;DATE(YEAR($B$2),MONTH($B$2)+11,1)))</f>
        <v/>
      </c>
      <c r="Z202" s="15">
        <f>IF(OR($A202="",$B$2=""),"",SUMIFS('연차 사용 기록'!$H$4:$H$1503,'연차 사용 기록'!$C$4:$C$1503,$A202,'연차 사용 기록'!$A$4:$A$1503,"&gt;="&amp;DATE(YEAR($B$2),MONTH($B$2)+11,1),'연차 사용 기록'!$A$4:$A$1503,"&lt;"&amp;DATE(YEAR($B$2),MONTH($B$2)+12,1)))</f>
        <v/>
      </c>
    </row>
    <row r="203">
      <c r="A203" s="12" t="n"/>
      <c r="B203" s="12" t="n"/>
      <c r="C203" s="12" t="n"/>
      <c r="D203" s="7" t="n"/>
      <c r="E203" s="12" t="n"/>
      <c r="F203" s="12" t="n"/>
      <c r="G203" s="12">
        <f>IF(A203="","",SUMIFS('연차 사용 기록'!$H$4:$H$1503,'연차 사용 기록'!$C$4:$C$1503,A203,'연차 사용 기록'!$A$4:$A$1503,"&gt;="&amp;IF($B$2="",0,$B$2),'연차 사용 기록'!$A$4:$A$1503,"&lt;="&amp;IF($D$2="",2958465,$D$2)))</f>
        <v/>
      </c>
      <c r="H203" s="12">
        <f>IF(A203="","",(N(E203)+N(F203))-N(G203))</f>
        <v/>
      </c>
      <c r="I203" s="13">
        <f>IF(OR(A203="",(N(E203)+N(F203))=0),"",G203/(N(E203)+N(F203)))</f>
        <v/>
      </c>
      <c r="J203" s="7" t="n"/>
      <c r="K203" s="7" t="n"/>
      <c r="L203" s="12">
        <f>IF(OR(A203="",$D$2=""),"",IF(TODAY()&gt;$D$2,H203,""))</f>
        <v/>
      </c>
      <c r="M203" s="12" t="n"/>
      <c r="N203" s="14" t="n"/>
      <c r="O203" s="15">
        <f>IF(OR($A203="",$B$2=""),"",SUMIFS('연차 사용 기록'!$H$4:$H$1503,'연차 사용 기록'!$C$4:$C$1503,$A203,'연차 사용 기록'!$A$4:$A$1503,"&gt;="&amp;DATE(YEAR($B$2),MONTH($B$2)+0,1),'연차 사용 기록'!$A$4:$A$1503,"&lt;"&amp;DATE(YEAR($B$2),MONTH($B$2)+1,1)))</f>
        <v/>
      </c>
      <c r="P203" s="15">
        <f>IF(OR($A203="",$B$2=""),"",SUMIFS('연차 사용 기록'!$H$4:$H$1503,'연차 사용 기록'!$C$4:$C$1503,$A203,'연차 사용 기록'!$A$4:$A$1503,"&gt;="&amp;DATE(YEAR($B$2),MONTH($B$2)+1,1),'연차 사용 기록'!$A$4:$A$1503,"&lt;"&amp;DATE(YEAR($B$2),MONTH($B$2)+2,1)))</f>
        <v/>
      </c>
      <c r="Q203" s="15">
        <f>IF(OR($A203="",$B$2=""),"",SUMIFS('연차 사용 기록'!$H$4:$H$1503,'연차 사용 기록'!$C$4:$C$1503,$A203,'연차 사용 기록'!$A$4:$A$1503,"&gt;="&amp;DATE(YEAR($B$2),MONTH($B$2)+2,1),'연차 사용 기록'!$A$4:$A$1503,"&lt;"&amp;DATE(YEAR($B$2),MONTH($B$2)+3,1)))</f>
        <v/>
      </c>
      <c r="R203" s="15">
        <f>IF(OR($A203="",$B$2=""),"",SUMIFS('연차 사용 기록'!$H$4:$H$1503,'연차 사용 기록'!$C$4:$C$1503,$A203,'연차 사용 기록'!$A$4:$A$1503,"&gt;="&amp;DATE(YEAR($B$2),MONTH($B$2)+3,1),'연차 사용 기록'!$A$4:$A$1503,"&lt;"&amp;DATE(YEAR($B$2),MONTH($B$2)+4,1)))</f>
        <v/>
      </c>
      <c r="S203" s="15">
        <f>IF(OR($A203="",$B$2=""),"",SUMIFS('연차 사용 기록'!$H$4:$H$1503,'연차 사용 기록'!$C$4:$C$1503,$A203,'연차 사용 기록'!$A$4:$A$1503,"&gt;="&amp;DATE(YEAR($B$2),MONTH($B$2)+4,1),'연차 사용 기록'!$A$4:$A$1503,"&lt;"&amp;DATE(YEAR($B$2),MONTH($B$2)+5,1)))</f>
        <v/>
      </c>
      <c r="T203" s="15">
        <f>IF(OR($A203="",$B$2=""),"",SUMIFS('연차 사용 기록'!$H$4:$H$1503,'연차 사용 기록'!$C$4:$C$1503,$A203,'연차 사용 기록'!$A$4:$A$1503,"&gt;="&amp;DATE(YEAR($B$2),MONTH($B$2)+5,1),'연차 사용 기록'!$A$4:$A$1503,"&lt;"&amp;DATE(YEAR($B$2),MONTH($B$2)+6,1)))</f>
        <v/>
      </c>
      <c r="U203" s="15">
        <f>IF(OR($A203="",$B$2=""),"",SUMIFS('연차 사용 기록'!$H$4:$H$1503,'연차 사용 기록'!$C$4:$C$1503,$A203,'연차 사용 기록'!$A$4:$A$1503,"&gt;="&amp;DATE(YEAR($B$2),MONTH($B$2)+6,1),'연차 사용 기록'!$A$4:$A$1503,"&lt;"&amp;DATE(YEAR($B$2),MONTH($B$2)+7,1)))</f>
        <v/>
      </c>
      <c r="V203" s="15">
        <f>IF(OR($A203="",$B$2=""),"",SUMIFS('연차 사용 기록'!$H$4:$H$1503,'연차 사용 기록'!$C$4:$C$1503,$A203,'연차 사용 기록'!$A$4:$A$1503,"&gt;="&amp;DATE(YEAR($B$2),MONTH($B$2)+7,1),'연차 사용 기록'!$A$4:$A$1503,"&lt;"&amp;DATE(YEAR($B$2),MONTH($B$2)+8,1)))</f>
        <v/>
      </c>
      <c r="W203" s="15">
        <f>IF(OR($A203="",$B$2=""),"",SUMIFS('연차 사용 기록'!$H$4:$H$1503,'연차 사용 기록'!$C$4:$C$1503,$A203,'연차 사용 기록'!$A$4:$A$1503,"&gt;="&amp;DATE(YEAR($B$2),MONTH($B$2)+8,1),'연차 사용 기록'!$A$4:$A$1503,"&lt;"&amp;DATE(YEAR($B$2),MONTH($B$2)+9,1)))</f>
        <v/>
      </c>
      <c r="X203" s="15">
        <f>IF(OR($A203="",$B$2=""),"",SUMIFS('연차 사용 기록'!$H$4:$H$1503,'연차 사용 기록'!$C$4:$C$1503,$A203,'연차 사용 기록'!$A$4:$A$1503,"&gt;="&amp;DATE(YEAR($B$2),MONTH($B$2)+9,1),'연차 사용 기록'!$A$4:$A$1503,"&lt;"&amp;DATE(YEAR($B$2),MONTH($B$2)+10,1)))</f>
        <v/>
      </c>
      <c r="Y203" s="15">
        <f>IF(OR($A203="",$B$2=""),"",SUMIFS('연차 사용 기록'!$H$4:$H$1503,'연차 사용 기록'!$C$4:$C$1503,$A203,'연차 사용 기록'!$A$4:$A$1503,"&gt;="&amp;DATE(YEAR($B$2),MONTH($B$2)+10,1),'연차 사용 기록'!$A$4:$A$1503,"&lt;"&amp;DATE(YEAR($B$2),MONTH($B$2)+11,1)))</f>
        <v/>
      </c>
      <c r="Z203" s="15">
        <f>IF(OR($A203="",$B$2=""),"",SUMIFS('연차 사용 기록'!$H$4:$H$1503,'연차 사용 기록'!$C$4:$C$1503,$A203,'연차 사용 기록'!$A$4:$A$1503,"&gt;="&amp;DATE(YEAR($B$2),MONTH($B$2)+11,1),'연차 사용 기록'!$A$4:$A$1503,"&lt;"&amp;DATE(YEAR($B$2),MONTH($B$2)+12,1)))</f>
        <v/>
      </c>
    </row>
    <row r="204">
      <c r="A204" s="12" t="n"/>
      <c r="B204" s="12" t="n"/>
      <c r="C204" s="12" t="n"/>
      <c r="D204" s="7" t="n"/>
      <c r="E204" s="12" t="n"/>
      <c r="F204" s="12" t="n"/>
      <c r="G204" s="12">
        <f>IF(A204="","",SUMIFS('연차 사용 기록'!$H$4:$H$1503,'연차 사용 기록'!$C$4:$C$1503,A204,'연차 사용 기록'!$A$4:$A$1503,"&gt;="&amp;IF($B$2="",0,$B$2),'연차 사용 기록'!$A$4:$A$1503,"&lt;="&amp;IF($D$2="",2958465,$D$2)))</f>
        <v/>
      </c>
      <c r="H204" s="12">
        <f>IF(A204="","",(N(E204)+N(F204))-N(G204))</f>
        <v/>
      </c>
      <c r="I204" s="13">
        <f>IF(OR(A204="",(N(E204)+N(F204))=0),"",G204/(N(E204)+N(F204)))</f>
        <v/>
      </c>
      <c r="J204" s="7" t="n"/>
      <c r="K204" s="7" t="n"/>
      <c r="L204" s="12">
        <f>IF(OR(A204="",$D$2=""),"",IF(TODAY()&gt;$D$2,H204,""))</f>
        <v/>
      </c>
      <c r="M204" s="12" t="n"/>
      <c r="N204" s="14" t="n"/>
      <c r="O204" s="15">
        <f>IF(OR($A204="",$B$2=""),"",SUMIFS('연차 사용 기록'!$H$4:$H$1503,'연차 사용 기록'!$C$4:$C$1503,$A204,'연차 사용 기록'!$A$4:$A$1503,"&gt;="&amp;DATE(YEAR($B$2),MONTH($B$2)+0,1),'연차 사용 기록'!$A$4:$A$1503,"&lt;"&amp;DATE(YEAR($B$2),MONTH($B$2)+1,1)))</f>
        <v/>
      </c>
      <c r="P204" s="15">
        <f>IF(OR($A204="",$B$2=""),"",SUMIFS('연차 사용 기록'!$H$4:$H$1503,'연차 사용 기록'!$C$4:$C$1503,$A204,'연차 사용 기록'!$A$4:$A$1503,"&gt;="&amp;DATE(YEAR($B$2),MONTH($B$2)+1,1),'연차 사용 기록'!$A$4:$A$1503,"&lt;"&amp;DATE(YEAR($B$2),MONTH($B$2)+2,1)))</f>
        <v/>
      </c>
      <c r="Q204" s="15">
        <f>IF(OR($A204="",$B$2=""),"",SUMIFS('연차 사용 기록'!$H$4:$H$1503,'연차 사용 기록'!$C$4:$C$1503,$A204,'연차 사용 기록'!$A$4:$A$1503,"&gt;="&amp;DATE(YEAR($B$2),MONTH($B$2)+2,1),'연차 사용 기록'!$A$4:$A$1503,"&lt;"&amp;DATE(YEAR($B$2),MONTH($B$2)+3,1)))</f>
        <v/>
      </c>
      <c r="R204" s="15">
        <f>IF(OR($A204="",$B$2=""),"",SUMIFS('연차 사용 기록'!$H$4:$H$1503,'연차 사용 기록'!$C$4:$C$1503,$A204,'연차 사용 기록'!$A$4:$A$1503,"&gt;="&amp;DATE(YEAR($B$2),MONTH($B$2)+3,1),'연차 사용 기록'!$A$4:$A$1503,"&lt;"&amp;DATE(YEAR($B$2),MONTH($B$2)+4,1)))</f>
        <v/>
      </c>
      <c r="S204" s="15">
        <f>IF(OR($A204="",$B$2=""),"",SUMIFS('연차 사용 기록'!$H$4:$H$1503,'연차 사용 기록'!$C$4:$C$1503,$A204,'연차 사용 기록'!$A$4:$A$1503,"&gt;="&amp;DATE(YEAR($B$2),MONTH($B$2)+4,1),'연차 사용 기록'!$A$4:$A$1503,"&lt;"&amp;DATE(YEAR($B$2),MONTH($B$2)+5,1)))</f>
        <v/>
      </c>
      <c r="T204" s="15">
        <f>IF(OR($A204="",$B$2=""),"",SUMIFS('연차 사용 기록'!$H$4:$H$1503,'연차 사용 기록'!$C$4:$C$1503,$A204,'연차 사용 기록'!$A$4:$A$1503,"&gt;="&amp;DATE(YEAR($B$2),MONTH($B$2)+5,1),'연차 사용 기록'!$A$4:$A$1503,"&lt;"&amp;DATE(YEAR($B$2),MONTH($B$2)+6,1)))</f>
        <v/>
      </c>
      <c r="U204" s="15">
        <f>IF(OR($A204="",$B$2=""),"",SUMIFS('연차 사용 기록'!$H$4:$H$1503,'연차 사용 기록'!$C$4:$C$1503,$A204,'연차 사용 기록'!$A$4:$A$1503,"&gt;="&amp;DATE(YEAR($B$2),MONTH($B$2)+6,1),'연차 사용 기록'!$A$4:$A$1503,"&lt;"&amp;DATE(YEAR($B$2),MONTH($B$2)+7,1)))</f>
        <v/>
      </c>
      <c r="V204" s="15">
        <f>IF(OR($A204="",$B$2=""),"",SUMIFS('연차 사용 기록'!$H$4:$H$1503,'연차 사용 기록'!$C$4:$C$1503,$A204,'연차 사용 기록'!$A$4:$A$1503,"&gt;="&amp;DATE(YEAR($B$2),MONTH($B$2)+7,1),'연차 사용 기록'!$A$4:$A$1503,"&lt;"&amp;DATE(YEAR($B$2),MONTH($B$2)+8,1)))</f>
        <v/>
      </c>
      <c r="W204" s="15">
        <f>IF(OR($A204="",$B$2=""),"",SUMIFS('연차 사용 기록'!$H$4:$H$1503,'연차 사용 기록'!$C$4:$C$1503,$A204,'연차 사용 기록'!$A$4:$A$1503,"&gt;="&amp;DATE(YEAR($B$2),MONTH($B$2)+8,1),'연차 사용 기록'!$A$4:$A$1503,"&lt;"&amp;DATE(YEAR($B$2),MONTH($B$2)+9,1)))</f>
        <v/>
      </c>
      <c r="X204" s="15">
        <f>IF(OR($A204="",$B$2=""),"",SUMIFS('연차 사용 기록'!$H$4:$H$1503,'연차 사용 기록'!$C$4:$C$1503,$A204,'연차 사용 기록'!$A$4:$A$1503,"&gt;="&amp;DATE(YEAR($B$2),MONTH($B$2)+9,1),'연차 사용 기록'!$A$4:$A$1503,"&lt;"&amp;DATE(YEAR($B$2),MONTH($B$2)+10,1)))</f>
        <v/>
      </c>
      <c r="Y204" s="15">
        <f>IF(OR($A204="",$B$2=""),"",SUMIFS('연차 사용 기록'!$H$4:$H$1503,'연차 사용 기록'!$C$4:$C$1503,$A204,'연차 사용 기록'!$A$4:$A$1503,"&gt;="&amp;DATE(YEAR($B$2),MONTH($B$2)+10,1),'연차 사용 기록'!$A$4:$A$1503,"&lt;"&amp;DATE(YEAR($B$2),MONTH($B$2)+11,1)))</f>
        <v/>
      </c>
      <c r="Z204" s="15">
        <f>IF(OR($A204="",$B$2=""),"",SUMIFS('연차 사용 기록'!$H$4:$H$1503,'연차 사용 기록'!$C$4:$C$1503,$A204,'연차 사용 기록'!$A$4:$A$1503,"&gt;="&amp;DATE(YEAR($B$2),MONTH($B$2)+11,1),'연차 사용 기록'!$A$4:$A$1503,"&lt;"&amp;DATE(YEAR($B$2),MONTH($B$2)+12,1)))</f>
        <v/>
      </c>
    </row>
  </sheetData>
  <autoFilter ref="A4:Z204"/>
  <mergeCells count="3">
    <mergeCell ref="K1:Z1"/>
    <mergeCell ref="A1:F1"/>
    <mergeCell ref="E2:Z2"/>
  </mergeCells>
  <conditionalFormatting sqref="H5:H204">
    <cfRule type="expression" priority="1" dxfId="0">
      <formula>AND(H5&lt;&gt;"",H5&lt;0)</formula>
    </cfRule>
  </conditionalFormatting>
  <conditionalFormatting sqref="L5:L204">
    <cfRule type="expression" priority="2" dxfId="1">
      <formula>AND(L5&lt;&gt;"",L5&gt;0)</formula>
    </cfRule>
  </conditionalFormatting>
  <dataValidations count="1">
    <dataValidation sqref="M5:M204" showDropDown="0" showInputMessage="0" showErrorMessage="1" allowBlank="1" type="list">
      <formula1>"노무사 확인 중,지급,미지급,해당없음"</formula1>
    </dataValidation>
  </dataValidations>
  <pageMargins left="0.4" right="0.4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503"/>
  <sheetViews>
    <sheetView workbookViewId="0">
      <pane xSplit="3" ySplit="3" topLeftCell="D4" activePane="bottomRight" state="frozen"/>
      <selection pane="topRight"/>
      <selection pane="bottomLeft"/>
      <selection pane="bottom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9" customWidth="1" min="3" max="3"/>
    <col width="10" customWidth="1" min="4" max="4"/>
    <col width="11" customWidth="1" min="5" max="5"/>
    <col width="12" customWidth="1" min="6" max="6"/>
    <col width="7" customWidth="1" min="7" max="7"/>
    <col width="9" customWidth="1" min="8" max="8"/>
    <col width="12" customWidth="1" min="9" max="9"/>
    <col width="10" customWidth="1" min="10" max="10"/>
    <col width="10" customWidth="1" min="11" max="11"/>
    <col width="20" customWidth="1" min="12" max="12"/>
    <col width="18" customWidth="1" min="13" max="13"/>
  </cols>
  <sheetData>
    <row r="1" ht="30" customHeight="1">
      <c r="A1" s="16" t="inlineStr">
        <is>
          <t>연차 사용 기록</t>
        </is>
      </c>
      <c r="B1" s="2" t="n"/>
      <c r="C1" s="2" t="n"/>
      <c r="D1" s="2" t="n"/>
      <c r="E1" s="2" t="n"/>
      <c r="F1" s="2" t="n"/>
      <c r="G1" s="6" t="inlineStr">
        <is>
          <t>신청서 한 장 = 한 줄. 일수는 1, 0.5처럼 숫자로. 달을 넘기는 휴가는 달마다 나눠 적습니다.</t>
        </is>
      </c>
      <c r="H1" s="2" t="n"/>
      <c r="I1" s="2" t="n"/>
      <c r="J1" s="2" t="n"/>
      <c r="K1" s="2" t="n"/>
      <c r="L1" s="2" t="n"/>
      <c r="M1" s="2" t="n"/>
    </row>
    <row r="2">
      <c r="A2" s="9" t="inlineStr">
        <is>
          <t>합계</t>
        </is>
      </c>
      <c r="B2" s="9">
        <f>SUBTOTAL(103,F4:F1503)&amp;"건"</f>
        <v/>
      </c>
      <c r="C2" s="10" t="n"/>
      <c r="D2" s="10" t="n"/>
      <c r="E2" s="10" t="n"/>
      <c r="F2" s="10" t="n"/>
      <c r="G2" s="9">
        <f>SUBTOTAL(109,G4:G1503)</f>
        <v/>
      </c>
      <c r="H2" s="9">
        <f>SUBTOTAL(109,H4:H1503)</f>
        <v/>
      </c>
      <c r="I2" s="10" t="n"/>
      <c r="J2" s="10" t="n"/>
      <c r="K2" s="10" t="n"/>
      <c r="L2" s="10" t="n"/>
      <c r="M2" s="10" t="n"/>
    </row>
    <row r="3" ht="34" customHeight="1">
      <c r="A3" s="11" t="inlineStr">
        <is>
          <t>사용 시작일</t>
        </is>
      </c>
      <c r="B3" s="11" t="inlineStr">
        <is>
          <t>사용 끝일</t>
        </is>
      </c>
      <c r="C3" s="11" t="inlineStr">
        <is>
          <t>사번</t>
        </is>
      </c>
      <c r="D3" s="9" t="inlineStr">
        <is>
          <t>성명(자동)</t>
        </is>
      </c>
      <c r="E3" s="9" t="inlineStr">
        <is>
          <t>부서(자동)</t>
        </is>
      </c>
      <c r="F3" s="11" t="inlineStr">
        <is>
          <t>휴가 종류</t>
        </is>
      </c>
      <c r="G3" s="11" t="inlineStr">
        <is>
          <t>일수</t>
        </is>
      </c>
      <c r="H3" s="9" t="inlineStr">
        <is>
          <t>연차 차감(자동)</t>
        </is>
      </c>
      <c r="I3" s="11" t="inlineStr">
        <is>
          <t>신청일</t>
        </is>
      </c>
      <c r="J3" s="11" t="inlineStr">
        <is>
          <t>승인자</t>
        </is>
      </c>
      <c r="K3" s="11" t="inlineStr">
        <is>
          <t>신청 경로</t>
        </is>
      </c>
      <c r="L3" s="11" t="inlineStr">
        <is>
          <t>비고</t>
        </is>
      </c>
      <c r="M3" s="9" t="inlineStr">
        <is>
          <t>확인(자동)</t>
        </is>
      </c>
    </row>
    <row r="4">
      <c r="A4" s="7" t="n"/>
      <c r="B4" s="7" t="n"/>
      <c r="C4" s="12" t="n"/>
      <c r="D4" s="12">
        <f>IF(C4="","",IFERROR(INDEX('연차관리대장'!$B$5:$B$204,MATCH(C4,'연차관리대장'!$A$5:$A$204,0)),""))</f>
        <v/>
      </c>
      <c r="E4" s="12">
        <f>IF(C4="","",IFERROR(INDEX('연차관리대장'!$C$5:$C$204,MATCH(C4,'연차관리대장'!$A$5:$A$204,0)),""))</f>
        <v/>
      </c>
      <c r="F4" s="12" t="n"/>
      <c r="G4" s="12" t="n"/>
      <c r="H4" s="12">
        <f>IF(F4="","",IF(OR(F4="오전 반차",F4="오후 반차"),0.5,IF(F4="연차",N(G4),0)))</f>
        <v/>
      </c>
      <c r="I4" s="7" t="n"/>
      <c r="J4" s="12" t="n"/>
      <c r="K4" s="12" t="n"/>
      <c r="L4" s="14" t="n"/>
      <c r="M4" s="12">
        <f>IF(AND(C4="",F4=""),"",IF(C4="","사번 미기재",IF(ISNA(MATCH(C4,'연차관리대장'!$A$5:$A$204,0)),"대장에 없는 사번",IF(A4="","사용일 미기재",IF(AND(F4="연차",G4=""),"일수 미기재",IF(AND(G4&lt;&gt;"",ISNUMBER(SEARCH("반차",F4)),N(G4)&lt;&gt;0.5),"반차는 0.5일",""))))))</f>
        <v/>
      </c>
    </row>
    <row r="5">
      <c r="A5" s="7" t="n"/>
      <c r="B5" s="7" t="n"/>
      <c r="C5" s="12" t="n"/>
      <c r="D5" s="12">
        <f>IF(C5="","",IFERROR(INDEX('연차관리대장'!$B$5:$B$204,MATCH(C5,'연차관리대장'!$A$5:$A$204,0)),""))</f>
        <v/>
      </c>
      <c r="E5" s="12">
        <f>IF(C5="","",IFERROR(INDEX('연차관리대장'!$C$5:$C$204,MATCH(C5,'연차관리대장'!$A$5:$A$204,0)),""))</f>
        <v/>
      </c>
      <c r="F5" s="12" t="n"/>
      <c r="G5" s="12" t="n"/>
      <c r="H5" s="12">
        <f>IF(F5="","",IF(OR(F5="오전 반차",F5="오후 반차"),0.5,IF(F5="연차",N(G5),0)))</f>
        <v/>
      </c>
      <c r="I5" s="7" t="n"/>
      <c r="J5" s="12" t="n"/>
      <c r="K5" s="12" t="n"/>
      <c r="L5" s="14" t="n"/>
      <c r="M5" s="12">
        <f>IF(AND(C5="",F5=""),"",IF(C5="","사번 미기재",IF(ISNA(MATCH(C5,'연차관리대장'!$A$5:$A$204,0)),"대장에 없는 사번",IF(A5="","사용일 미기재",IF(AND(F5="연차",G5=""),"일수 미기재",IF(AND(G5&lt;&gt;"",ISNUMBER(SEARCH("반차",F5)),N(G5)&lt;&gt;0.5),"반차는 0.5일",""))))))</f>
        <v/>
      </c>
    </row>
    <row r="6">
      <c r="A6" s="7" t="n"/>
      <c r="B6" s="7" t="n"/>
      <c r="C6" s="12" t="n"/>
      <c r="D6" s="12">
        <f>IF(C6="","",IFERROR(INDEX('연차관리대장'!$B$5:$B$204,MATCH(C6,'연차관리대장'!$A$5:$A$204,0)),""))</f>
        <v/>
      </c>
      <c r="E6" s="12">
        <f>IF(C6="","",IFERROR(INDEX('연차관리대장'!$C$5:$C$204,MATCH(C6,'연차관리대장'!$A$5:$A$204,0)),""))</f>
        <v/>
      </c>
      <c r="F6" s="12" t="n"/>
      <c r="G6" s="12" t="n"/>
      <c r="H6" s="12">
        <f>IF(F6="","",IF(OR(F6="오전 반차",F6="오후 반차"),0.5,IF(F6="연차",N(G6),0)))</f>
        <v/>
      </c>
      <c r="I6" s="7" t="n"/>
      <c r="J6" s="12" t="n"/>
      <c r="K6" s="12" t="n"/>
      <c r="L6" s="14" t="n"/>
      <c r="M6" s="12">
        <f>IF(AND(C6="",F6=""),"",IF(C6="","사번 미기재",IF(ISNA(MATCH(C6,'연차관리대장'!$A$5:$A$204,0)),"대장에 없는 사번",IF(A6="","사용일 미기재",IF(AND(F6="연차",G6=""),"일수 미기재",IF(AND(G6&lt;&gt;"",ISNUMBER(SEARCH("반차",F6)),N(G6)&lt;&gt;0.5),"반차는 0.5일",""))))))</f>
        <v/>
      </c>
    </row>
    <row r="7">
      <c r="A7" s="7" t="n"/>
      <c r="B7" s="7" t="n"/>
      <c r="C7" s="12" t="n"/>
      <c r="D7" s="12">
        <f>IF(C7="","",IFERROR(INDEX('연차관리대장'!$B$5:$B$204,MATCH(C7,'연차관리대장'!$A$5:$A$204,0)),""))</f>
        <v/>
      </c>
      <c r="E7" s="12">
        <f>IF(C7="","",IFERROR(INDEX('연차관리대장'!$C$5:$C$204,MATCH(C7,'연차관리대장'!$A$5:$A$204,0)),""))</f>
        <v/>
      </c>
      <c r="F7" s="12" t="n"/>
      <c r="G7" s="12" t="n"/>
      <c r="H7" s="12">
        <f>IF(F7="","",IF(OR(F7="오전 반차",F7="오후 반차"),0.5,IF(F7="연차",N(G7),0)))</f>
        <v/>
      </c>
      <c r="I7" s="7" t="n"/>
      <c r="J7" s="12" t="n"/>
      <c r="K7" s="12" t="n"/>
      <c r="L7" s="14" t="n"/>
      <c r="M7" s="12">
        <f>IF(AND(C7="",F7=""),"",IF(C7="","사번 미기재",IF(ISNA(MATCH(C7,'연차관리대장'!$A$5:$A$204,0)),"대장에 없는 사번",IF(A7="","사용일 미기재",IF(AND(F7="연차",G7=""),"일수 미기재",IF(AND(G7&lt;&gt;"",ISNUMBER(SEARCH("반차",F7)),N(G7)&lt;&gt;0.5),"반차는 0.5일",""))))))</f>
        <v/>
      </c>
    </row>
    <row r="8">
      <c r="A8" s="7" t="n"/>
      <c r="B8" s="7" t="n"/>
      <c r="C8" s="12" t="n"/>
      <c r="D8" s="12">
        <f>IF(C8="","",IFERROR(INDEX('연차관리대장'!$B$5:$B$204,MATCH(C8,'연차관리대장'!$A$5:$A$204,0)),""))</f>
        <v/>
      </c>
      <c r="E8" s="12">
        <f>IF(C8="","",IFERROR(INDEX('연차관리대장'!$C$5:$C$204,MATCH(C8,'연차관리대장'!$A$5:$A$204,0)),""))</f>
        <v/>
      </c>
      <c r="F8" s="12" t="n"/>
      <c r="G8" s="12" t="n"/>
      <c r="H8" s="12">
        <f>IF(F8="","",IF(OR(F8="오전 반차",F8="오후 반차"),0.5,IF(F8="연차",N(G8),0)))</f>
        <v/>
      </c>
      <c r="I8" s="7" t="n"/>
      <c r="J8" s="12" t="n"/>
      <c r="K8" s="12" t="n"/>
      <c r="L8" s="14" t="n"/>
      <c r="M8" s="12">
        <f>IF(AND(C8="",F8=""),"",IF(C8="","사번 미기재",IF(ISNA(MATCH(C8,'연차관리대장'!$A$5:$A$204,0)),"대장에 없는 사번",IF(A8="","사용일 미기재",IF(AND(F8="연차",G8=""),"일수 미기재",IF(AND(G8&lt;&gt;"",ISNUMBER(SEARCH("반차",F8)),N(G8)&lt;&gt;0.5),"반차는 0.5일",""))))))</f>
        <v/>
      </c>
    </row>
    <row r="9">
      <c r="A9" s="7" t="n"/>
      <c r="B9" s="7" t="n"/>
      <c r="C9" s="12" t="n"/>
      <c r="D9" s="12">
        <f>IF(C9="","",IFERROR(INDEX('연차관리대장'!$B$5:$B$204,MATCH(C9,'연차관리대장'!$A$5:$A$204,0)),""))</f>
        <v/>
      </c>
      <c r="E9" s="12">
        <f>IF(C9="","",IFERROR(INDEX('연차관리대장'!$C$5:$C$204,MATCH(C9,'연차관리대장'!$A$5:$A$204,0)),""))</f>
        <v/>
      </c>
      <c r="F9" s="12" t="n"/>
      <c r="G9" s="12" t="n"/>
      <c r="H9" s="12">
        <f>IF(F9="","",IF(OR(F9="오전 반차",F9="오후 반차"),0.5,IF(F9="연차",N(G9),0)))</f>
        <v/>
      </c>
      <c r="I9" s="7" t="n"/>
      <c r="J9" s="12" t="n"/>
      <c r="K9" s="12" t="n"/>
      <c r="L9" s="14" t="n"/>
      <c r="M9" s="12">
        <f>IF(AND(C9="",F9=""),"",IF(C9="","사번 미기재",IF(ISNA(MATCH(C9,'연차관리대장'!$A$5:$A$204,0)),"대장에 없는 사번",IF(A9="","사용일 미기재",IF(AND(F9="연차",G9=""),"일수 미기재",IF(AND(G9&lt;&gt;"",ISNUMBER(SEARCH("반차",F9)),N(G9)&lt;&gt;0.5),"반차는 0.5일",""))))))</f>
        <v/>
      </c>
    </row>
    <row r="10">
      <c r="A10" s="7" t="n"/>
      <c r="B10" s="7" t="n"/>
      <c r="C10" s="12" t="n"/>
      <c r="D10" s="12">
        <f>IF(C10="","",IFERROR(INDEX('연차관리대장'!$B$5:$B$204,MATCH(C10,'연차관리대장'!$A$5:$A$204,0)),""))</f>
        <v/>
      </c>
      <c r="E10" s="12">
        <f>IF(C10="","",IFERROR(INDEX('연차관리대장'!$C$5:$C$204,MATCH(C10,'연차관리대장'!$A$5:$A$204,0)),""))</f>
        <v/>
      </c>
      <c r="F10" s="12" t="n"/>
      <c r="G10" s="12" t="n"/>
      <c r="H10" s="12">
        <f>IF(F10="","",IF(OR(F10="오전 반차",F10="오후 반차"),0.5,IF(F10="연차",N(G10),0)))</f>
        <v/>
      </c>
      <c r="I10" s="7" t="n"/>
      <c r="J10" s="12" t="n"/>
      <c r="K10" s="12" t="n"/>
      <c r="L10" s="14" t="n"/>
      <c r="M10" s="12">
        <f>IF(AND(C10="",F10=""),"",IF(C10="","사번 미기재",IF(ISNA(MATCH(C10,'연차관리대장'!$A$5:$A$204,0)),"대장에 없는 사번",IF(A10="","사용일 미기재",IF(AND(F10="연차",G10=""),"일수 미기재",IF(AND(G10&lt;&gt;"",ISNUMBER(SEARCH("반차",F10)),N(G10)&lt;&gt;0.5),"반차는 0.5일",""))))))</f>
        <v/>
      </c>
    </row>
    <row r="11">
      <c r="A11" s="7" t="n"/>
      <c r="B11" s="7" t="n"/>
      <c r="C11" s="12" t="n"/>
      <c r="D11" s="12">
        <f>IF(C11="","",IFERROR(INDEX('연차관리대장'!$B$5:$B$204,MATCH(C11,'연차관리대장'!$A$5:$A$204,0)),""))</f>
        <v/>
      </c>
      <c r="E11" s="12">
        <f>IF(C11="","",IFERROR(INDEX('연차관리대장'!$C$5:$C$204,MATCH(C11,'연차관리대장'!$A$5:$A$204,0)),""))</f>
        <v/>
      </c>
      <c r="F11" s="12" t="n"/>
      <c r="G11" s="12" t="n"/>
      <c r="H11" s="12">
        <f>IF(F11="","",IF(OR(F11="오전 반차",F11="오후 반차"),0.5,IF(F11="연차",N(G11),0)))</f>
        <v/>
      </c>
      <c r="I11" s="7" t="n"/>
      <c r="J11" s="12" t="n"/>
      <c r="K11" s="12" t="n"/>
      <c r="L11" s="14" t="n"/>
      <c r="M11" s="12">
        <f>IF(AND(C11="",F11=""),"",IF(C11="","사번 미기재",IF(ISNA(MATCH(C11,'연차관리대장'!$A$5:$A$204,0)),"대장에 없는 사번",IF(A11="","사용일 미기재",IF(AND(F11="연차",G11=""),"일수 미기재",IF(AND(G11&lt;&gt;"",ISNUMBER(SEARCH("반차",F11)),N(G11)&lt;&gt;0.5),"반차는 0.5일",""))))))</f>
        <v/>
      </c>
    </row>
    <row r="12">
      <c r="A12" s="7" t="n"/>
      <c r="B12" s="7" t="n"/>
      <c r="C12" s="12" t="n"/>
      <c r="D12" s="12">
        <f>IF(C12="","",IFERROR(INDEX('연차관리대장'!$B$5:$B$204,MATCH(C12,'연차관리대장'!$A$5:$A$204,0)),""))</f>
        <v/>
      </c>
      <c r="E12" s="12">
        <f>IF(C12="","",IFERROR(INDEX('연차관리대장'!$C$5:$C$204,MATCH(C12,'연차관리대장'!$A$5:$A$204,0)),""))</f>
        <v/>
      </c>
      <c r="F12" s="12" t="n"/>
      <c r="G12" s="12" t="n"/>
      <c r="H12" s="12">
        <f>IF(F12="","",IF(OR(F12="오전 반차",F12="오후 반차"),0.5,IF(F12="연차",N(G12),0)))</f>
        <v/>
      </c>
      <c r="I12" s="7" t="n"/>
      <c r="J12" s="12" t="n"/>
      <c r="K12" s="12" t="n"/>
      <c r="L12" s="14" t="n"/>
      <c r="M12" s="12">
        <f>IF(AND(C12="",F12=""),"",IF(C12="","사번 미기재",IF(ISNA(MATCH(C12,'연차관리대장'!$A$5:$A$204,0)),"대장에 없는 사번",IF(A12="","사용일 미기재",IF(AND(F12="연차",G12=""),"일수 미기재",IF(AND(G12&lt;&gt;"",ISNUMBER(SEARCH("반차",F12)),N(G12)&lt;&gt;0.5),"반차는 0.5일",""))))))</f>
        <v/>
      </c>
    </row>
    <row r="13">
      <c r="A13" s="7" t="n"/>
      <c r="B13" s="7" t="n"/>
      <c r="C13" s="12" t="n"/>
      <c r="D13" s="12">
        <f>IF(C13="","",IFERROR(INDEX('연차관리대장'!$B$5:$B$204,MATCH(C13,'연차관리대장'!$A$5:$A$204,0)),""))</f>
        <v/>
      </c>
      <c r="E13" s="12">
        <f>IF(C13="","",IFERROR(INDEX('연차관리대장'!$C$5:$C$204,MATCH(C13,'연차관리대장'!$A$5:$A$204,0)),""))</f>
        <v/>
      </c>
      <c r="F13" s="12" t="n"/>
      <c r="G13" s="12" t="n"/>
      <c r="H13" s="12">
        <f>IF(F13="","",IF(OR(F13="오전 반차",F13="오후 반차"),0.5,IF(F13="연차",N(G13),0)))</f>
        <v/>
      </c>
      <c r="I13" s="7" t="n"/>
      <c r="J13" s="12" t="n"/>
      <c r="K13" s="12" t="n"/>
      <c r="L13" s="14" t="n"/>
      <c r="M13" s="12">
        <f>IF(AND(C13="",F13=""),"",IF(C13="","사번 미기재",IF(ISNA(MATCH(C13,'연차관리대장'!$A$5:$A$204,0)),"대장에 없는 사번",IF(A13="","사용일 미기재",IF(AND(F13="연차",G13=""),"일수 미기재",IF(AND(G13&lt;&gt;"",ISNUMBER(SEARCH("반차",F13)),N(G13)&lt;&gt;0.5),"반차는 0.5일",""))))))</f>
        <v/>
      </c>
    </row>
    <row r="14">
      <c r="A14" s="7" t="n"/>
      <c r="B14" s="7" t="n"/>
      <c r="C14" s="12" t="n"/>
      <c r="D14" s="12">
        <f>IF(C14="","",IFERROR(INDEX('연차관리대장'!$B$5:$B$204,MATCH(C14,'연차관리대장'!$A$5:$A$204,0)),""))</f>
        <v/>
      </c>
      <c r="E14" s="12">
        <f>IF(C14="","",IFERROR(INDEX('연차관리대장'!$C$5:$C$204,MATCH(C14,'연차관리대장'!$A$5:$A$204,0)),""))</f>
        <v/>
      </c>
      <c r="F14" s="12" t="n"/>
      <c r="G14" s="12" t="n"/>
      <c r="H14" s="12">
        <f>IF(F14="","",IF(OR(F14="오전 반차",F14="오후 반차"),0.5,IF(F14="연차",N(G14),0)))</f>
        <v/>
      </c>
      <c r="I14" s="7" t="n"/>
      <c r="J14" s="12" t="n"/>
      <c r="K14" s="12" t="n"/>
      <c r="L14" s="14" t="n"/>
      <c r="M14" s="12">
        <f>IF(AND(C14="",F14=""),"",IF(C14="","사번 미기재",IF(ISNA(MATCH(C14,'연차관리대장'!$A$5:$A$204,0)),"대장에 없는 사번",IF(A14="","사용일 미기재",IF(AND(F14="연차",G14=""),"일수 미기재",IF(AND(G14&lt;&gt;"",ISNUMBER(SEARCH("반차",F14)),N(G14)&lt;&gt;0.5),"반차는 0.5일",""))))))</f>
        <v/>
      </c>
    </row>
    <row r="15">
      <c r="A15" s="7" t="n"/>
      <c r="B15" s="7" t="n"/>
      <c r="C15" s="12" t="n"/>
      <c r="D15" s="12">
        <f>IF(C15="","",IFERROR(INDEX('연차관리대장'!$B$5:$B$204,MATCH(C15,'연차관리대장'!$A$5:$A$204,0)),""))</f>
        <v/>
      </c>
      <c r="E15" s="12">
        <f>IF(C15="","",IFERROR(INDEX('연차관리대장'!$C$5:$C$204,MATCH(C15,'연차관리대장'!$A$5:$A$204,0)),""))</f>
        <v/>
      </c>
      <c r="F15" s="12" t="n"/>
      <c r="G15" s="12" t="n"/>
      <c r="H15" s="12">
        <f>IF(F15="","",IF(OR(F15="오전 반차",F15="오후 반차"),0.5,IF(F15="연차",N(G15),0)))</f>
        <v/>
      </c>
      <c r="I15" s="7" t="n"/>
      <c r="J15" s="12" t="n"/>
      <c r="K15" s="12" t="n"/>
      <c r="L15" s="14" t="n"/>
      <c r="M15" s="12">
        <f>IF(AND(C15="",F15=""),"",IF(C15="","사번 미기재",IF(ISNA(MATCH(C15,'연차관리대장'!$A$5:$A$204,0)),"대장에 없는 사번",IF(A15="","사용일 미기재",IF(AND(F15="연차",G15=""),"일수 미기재",IF(AND(G15&lt;&gt;"",ISNUMBER(SEARCH("반차",F15)),N(G15)&lt;&gt;0.5),"반차는 0.5일",""))))))</f>
        <v/>
      </c>
    </row>
    <row r="16">
      <c r="A16" s="7" t="n"/>
      <c r="B16" s="7" t="n"/>
      <c r="C16" s="12" t="n"/>
      <c r="D16" s="12">
        <f>IF(C16="","",IFERROR(INDEX('연차관리대장'!$B$5:$B$204,MATCH(C16,'연차관리대장'!$A$5:$A$204,0)),""))</f>
        <v/>
      </c>
      <c r="E16" s="12">
        <f>IF(C16="","",IFERROR(INDEX('연차관리대장'!$C$5:$C$204,MATCH(C16,'연차관리대장'!$A$5:$A$204,0)),""))</f>
        <v/>
      </c>
      <c r="F16" s="12" t="n"/>
      <c r="G16" s="12" t="n"/>
      <c r="H16" s="12">
        <f>IF(F16="","",IF(OR(F16="오전 반차",F16="오후 반차"),0.5,IF(F16="연차",N(G16),0)))</f>
        <v/>
      </c>
      <c r="I16" s="7" t="n"/>
      <c r="J16" s="12" t="n"/>
      <c r="K16" s="12" t="n"/>
      <c r="L16" s="14" t="n"/>
      <c r="M16" s="12">
        <f>IF(AND(C16="",F16=""),"",IF(C16="","사번 미기재",IF(ISNA(MATCH(C16,'연차관리대장'!$A$5:$A$204,0)),"대장에 없는 사번",IF(A16="","사용일 미기재",IF(AND(F16="연차",G16=""),"일수 미기재",IF(AND(G16&lt;&gt;"",ISNUMBER(SEARCH("반차",F16)),N(G16)&lt;&gt;0.5),"반차는 0.5일",""))))))</f>
        <v/>
      </c>
    </row>
    <row r="17">
      <c r="A17" s="7" t="n"/>
      <c r="B17" s="7" t="n"/>
      <c r="C17" s="12" t="n"/>
      <c r="D17" s="12">
        <f>IF(C17="","",IFERROR(INDEX('연차관리대장'!$B$5:$B$204,MATCH(C17,'연차관리대장'!$A$5:$A$204,0)),""))</f>
        <v/>
      </c>
      <c r="E17" s="12">
        <f>IF(C17="","",IFERROR(INDEX('연차관리대장'!$C$5:$C$204,MATCH(C17,'연차관리대장'!$A$5:$A$204,0)),""))</f>
        <v/>
      </c>
      <c r="F17" s="12" t="n"/>
      <c r="G17" s="12" t="n"/>
      <c r="H17" s="12">
        <f>IF(F17="","",IF(OR(F17="오전 반차",F17="오후 반차"),0.5,IF(F17="연차",N(G17),0)))</f>
        <v/>
      </c>
      <c r="I17" s="7" t="n"/>
      <c r="J17" s="12" t="n"/>
      <c r="K17" s="12" t="n"/>
      <c r="L17" s="14" t="n"/>
      <c r="M17" s="12">
        <f>IF(AND(C17="",F17=""),"",IF(C17="","사번 미기재",IF(ISNA(MATCH(C17,'연차관리대장'!$A$5:$A$204,0)),"대장에 없는 사번",IF(A17="","사용일 미기재",IF(AND(F17="연차",G17=""),"일수 미기재",IF(AND(G17&lt;&gt;"",ISNUMBER(SEARCH("반차",F17)),N(G17)&lt;&gt;0.5),"반차는 0.5일",""))))))</f>
        <v/>
      </c>
    </row>
    <row r="18">
      <c r="A18" s="7" t="n"/>
      <c r="B18" s="7" t="n"/>
      <c r="C18" s="12" t="n"/>
      <c r="D18" s="12">
        <f>IF(C18="","",IFERROR(INDEX('연차관리대장'!$B$5:$B$204,MATCH(C18,'연차관리대장'!$A$5:$A$204,0)),""))</f>
        <v/>
      </c>
      <c r="E18" s="12">
        <f>IF(C18="","",IFERROR(INDEX('연차관리대장'!$C$5:$C$204,MATCH(C18,'연차관리대장'!$A$5:$A$204,0)),""))</f>
        <v/>
      </c>
      <c r="F18" s="12" t="n"/>
      <c r="G18" s="12" t="n"/>
      <c r="H18" s="12">
        <f>IF(F18="","",IF(OR(F18="오전 반차",F18="오후 반차"),0.5,IF(F18="연차",N(G18),0)))</f>
        <v/>
      </c>
      <c r="I18" s="7" t="n"/>
      <c r="J18" s="12" t="n"/>
      <c r="K18" s="12" t="n"/>
      <c r="L18" s="14" t="n"/>
      <c r="M18" s="12">
        <f>IF(AND(C18="",F18=""),"",IF(C18="","사번 미기재",IF(ISNA(MATCH(C18,'연차관리대장'!$A$5:$A$204,0)),"대장에 없는 사번",IF(A18="","사용일 미기재",IF(AND(F18="연차",G18=""),"일수 미기재",IF(AND(G18&lt;&gt;"",ISNUMBER(SEARCH("반차",F18)),N(G18)&lt;&gt;0.5),"반차는 0.5일",""))))))</f>
        <v/>
      </c>
    </row>
    <row r="19">
      <c r="A19" s="7" t="n"/>
      <c r="B19" s="7" t="n"/>
      <c r="C19" s="12" t="n"/>
      <c r="D19" s="12">
        <f>IF(C19="","",IFERROR(INDEX('연차관리대장'!$B$5:$B$204,MATCH(C19,'연차관리대장'!$A$5:$A$204,0)),""))</f>
        <v/>
      </c>
      <c r="E19" s="12">
        <f>IF(C19="","",IFERROR(INDEX('연차관리대장'!$C$5:$C$204,MATCH(C19,'연차관리대장'!$A$5:$A$204,0)),""))</f>
        <v/>
      </c>
      <c r="F19" s="12" t="n"/>
      <c r="G19" s="12" t="n"/>
      <c r="H19" s="12">
        <f>IF(F19="","",IF(OR(F19="오전 반차",F19="오후 반차"),0.5,IF(F19="연차",N(G19),0)))</f>
        <v/>
      </c>
      <c r="I19" s="7" t="n"/>
      <c r="J19" s="12" t="n"/>
      <c r="K19" s="12" t="n"/>
      <c r="L19" s="14" t="n"/>
      <c r="M19" s="12">
        <f>IF(AND(C19="",F19=""),"",IF(C19="","사번 미기재",IF(ISNA(MATCH(C19,'연차관리대장'!$A$5:$A$204,0)),"대장에 없는 사번",IF(A19="","사용일 미기재",IF(AND(F19="연차",G19=""),"일수 미기재",IF(AND(G19&lt;&gt;"",ISNUMBER(SEARCH("반차",F19)),N(G19)&lt;&gt;0.5),"반차는 0.5일",""))))))</f>
        <v/>
      </c>
    </row>
    <row r="20">
      <c r="A20" s="7" t="n"/>
      <c r="B20" s="7" t="n"/>
      <c r="C20" s="12" t="n"/>
      <c r="D20" s="12">
        <f>IF(C20="","",IFERROR(INDEX('연차관리대장'!$B$5:$B$204,MATCH(C20,'연차관리대장'!$A$5:$A$204,0)),""))</f>
        <v/>
      </c>
      <c r="E20" s="12">
        <f>IF(C20="","",IFERROR(INDEX('연차관리대장'!$C$5:$C$204,MATCH(C20,'연차관리대장'!$A$5:$A$204,0)),""))</f>
        <v/>
      </c>
      <c r="F20" s="12" t="n"/>
      <c r="G20" s="12" t="n"/>
      <c r="H20" s="12">
        <f>IF(F20="","",IF(OR(F20="오전 반차",F20="오후 반차"),0.5,IF(F20="연차",N(G20),0)))</f>
        <v/>
      </c>
      <c r="I20" s="7" t="n"/>
      <c r="J20" s="12" t="n"/>
      <c r="K20" s="12" t="n"/>
      <c r="L20" s="14" t="n"/>
      <c r="M20" s="12">
        <f>IF(AND(C20="",F20=""),"",IF(C20="","사번 미기재",IF(ISNA(MATCH(C20,'연차관리대장'!$A$5:$A$204,0)),"대장에 없는 사번",IF(A20="","사용일 미기재",IF(AND(F20="연차",G20=""),"일수 미기재",IF(AND(G20&lt;&gt;"",ISNUMBER(SEARCH("반차",F20)),N(G20)&lt;&gt;0.5),"반차는 0.5일",""))))))</f>
        <v/>
      </c>
    </row>
    <row r="21">
      <c r="A21" s="7" t="n"/>
      <c r="B21" s="7" t="n"/>
      <c r="C21" s="12" t="n"/>
      <c r="D21" s="12">
        <f>IF(C21="","",IFERROR(INDEX('연차관리대장'!$B$5:$B$204,MATCH(C21,'연차관리대장'!$A$5:$A$204,0)),""))</f>
        <v/>
      </c>
      <c r="E21" s="12">
        <f>IF(C21="","",IFERROR(INDEX('연차관리대장'!$C$5:$C$204,MATCH(C21,'연차관리대장'!$A$5:$A$204,0)),""))</f>
        <v/>
      </c>
      <c r="F21" s="12" t="n"/>
      <c r="G21" s="12" t="n"/>
      <c r="H21" s="12">
        <f>IF(F21="","",IF(OR(F21="오전 반차",F21="오후 반차"),0.5,IF(F21="연차",N(G21),0)))</f>
        <v/>
      </c>
      <c r="I21" s="7" t="n"/>
      <c r="J21" s="12" t="n"/>
      <c r="K21" s="12" t="n"/>
      <c r="L21" s="14" t="n"/>
      <c r="M21" s="12">
        <f>IF(AND(C21="",F21=""),"",IF(C21="","사번 미기재",IF(ISNA(MATCH(C21,'연차관리대장'!$A$5:$A$204,0)),"대장에 없는 사번",IF(A21="","사용일 미기재",IF(AND(F21="연차",G21=""),"일수 미기재",IF(AND(G21&lt;&gt;"",ISNUMBER(SEARCH("반차",F21)),N(G21)&lt;&gt;0.5),"반차는 0.5일",""))))))</f>
        <v/>
      </c>
    </row>
    <row r="22">
      <c r="A22" s="7" t="n"/>
      <c r="B22" s="7" t="n"/>
      <c r="C22" s="12" t="n"/>
      <c r="D22" s="12">
        <f>IF(C22="","",IFERROR(INDEX('연차관리대장'!$B$5:$B$204,MATCH(C22,'연차관리대장'!$A$5:$A$204,0)),""))</f>
        <v/>
      </c>
      <c r="E22" s="12">
        <f>IF(C22="","",IFERROR(INDEX('연차관리대장'!$C$5:$C$204,MATCH(C22,'연차관리대장'!$A$5:$A$204,0)),""))</f>
        <v/>
      </c>
      <c r="F22" s="12" t="n"/>
      <c r="G22" s="12" t="n"/>
      <c r="H22" s="12">
        <f>IF(F22="","",IF(OR(F22="오전 반차",F22="오후 반차"),0.5,IF(F22="연차",N(G22),0)))</f>
        <v/>
      </c>
      <c r="I22" s="7" t="n"/>
      <c r="J22" s="12" t="n"/>
      <c r="K22" s="12" t="n"/>
      <c r="L22" s="14" t="n"/>
      <c r="M22" s="12">
        <f>IF(AND(C22="",F22=""),"",IF(C22="","사번 미기재",IF(ISNA(MATCH(C22,'연차관리대장'!$A$5:$A$204,0)),"대장에 없는 사번",IF(A22="","사용일 미기재",IF(AND(F22="연차",G22=""),"일수 미기재",IF(AND(G22&lt;&gt;"",ISNUMBER(SEARCH("반차",F22)),N(G22)&lt;&gt;0.5),"반차는 0.5일",""))))))</f>
        <v/>
      </c>
    </row>
    <row r="23">
      <c r="A23" s="7" t="n"/>
      <c r="B23" s="7" t="n"/>
      <c r="C23" s="12" t="n"/>
      <c r="D23" s="12">
        <f>IF(C23="","",IFERROR(INDEX('연차관리대장'!$B$5:$B$204,MATCH(C23,'연차관리대장'!$A$5:$A$204,0)),""))</f>
        <v/>
      </c>
      <c r="E23" s="12">
        <f>IF(C23="","",IFERROR(INDEX('연차관리대장'!$C$5:$C$204,MATCH(C23,'연차관리대장'!$A$5:$A$204,0)),""))</f>
        <v/>
      </c>
      <c r="F23" s="12" t="n"/>
      <c r="G23" s="12" t="n"/>
      <c r="H23" s="12">
        <f>IF(F23="","",IF(OR(F23="오전 반차",F23="오후 반차"),0.5,IF(F23="연차",N(G23),0)))</f>
        <v/>
      </c>
      <c r="I23" s="7" t="n"/>
      <c r="J23" s="12" t="n"/>
      <c r="K23" s="12" t="n"/>
      <c r="L23" s="14" t="n"/>
      <c r="M23" s="12">
        <f>IF(AND(C23="",F23=""),"",IF(C23="","사번 미기재",IF(ISNA(MATCH(C23,'연차관리대장'!$A$5:$A$204,0)),"대장에 없는 사번",IF(A23="","사용일 미기재",IF(AND(F23="연차",G23=""),"일수 미기재",IF(AND(G23&lt;&gt;"",ISNUMBER(SEARCH("반차",F23)),N(G23)&lt;&gt;0.5),"반차는 0.5일",""))))))</f>
        <v/>
      </c>
    </row>
    <row r="24">
      <c r="A24" s="7" t="n"/>
      <c r="B24" s="7" t="n"/>
      <c r="C24" s="12" t="n"/>
      <c r="D24" s="12">
        <f>IF(C24="","",IFERROR(INDEX('연차관리대장'!$B$5:$B$204,MATCH(C24,'연차관리대장'!$A$5:$A$204,0)),""))</f>
        <v/>
      </c>
      <c r="E24" s="12">
        <f>IF(C24="","",IFERROR(INDEX('연차관리대장'!$C$5:$C$204,MATCH(C24,'연차관리대장'!$A$5:$A$204,0)),""))</f>
        <v/>
      </c>
      <c r="F24" s="12" t="n"/>
      <c r="G24" s="12" t="n"/>
      <c r="H24" s="12">
        <f>IF(F24="","",IF(OR(F24="오전 반차",F24="오후 반차"),0.5,IF(F24="연차",N(G24),0)))</f>
        <v/>
      </c>
      <c r="I24" s="7" t="n"/>
      <c r="J24" s="12" t="n"/>
      <c r="K24" s="12" t="n"/>
      <c r="L24" s="14" t="n"/>
      <c r="M24" s="12">
        <f>IF(AND(C24="",F24=""),"",IF(C24="","사번 미기재",IF(ISNA(MATCH(C24,'연차관리대장'!$A$5:$A$204,0)),"대장에 없는 사번",IF(A24="","사용일 미기재",IF(AND(F24="연차",G24=""),"일수 미기재",IF(AND(G24&lt;&gt;"",ISNUMBER(SEARCH("반차",F24)),N(G24)&lt;&gt;0.5),"반차는 0.5일",""))))))</f>
        <v/>
      </c>
    </row>
    <row r="25">
      <c r="A25" s="7" t="n"/>
      <c r="B25" s="7" t="n"/>
      <c r="C25" s="12" t="n"/>
      <c r="D25" s="12">
        <f>IF(C25="","",IFERROR(INDEX('연차관리대장'!$B$5:$B$204,MATCH(C25,'연차관리대장'!$A$5:$A$204,0)),""))</f>
        <v/>
      </c>
      <c r="E25" s="12">
        <f>IF(C25="","",IFERROR(INDEX('연차관리대장'!$C$5:$C$204,MATCH(C25,'연차관리대장'!$A$5:$A$204,0)),""))</f>
        <v/>
      </c>
      <c r="F25" s="12" t="n"/>
      <c r="G25" s="12" t="n"/>
      <c r="H25" s="12">
        <f>IF(F25="","",IF(OR(F25="오전 반차",F25="오후 반차"),0.5,IF(F25="연차",N(G25),0)))</f>
        <v/>
      </c>
      <c r="I25" s="7" t="n"/>
      <c r="J25" s="12" t="n"/>
      <c r="K25" s="12" t="n"/>
      <c r="L25" s="14" t="n"/>
      <c r="M25" s="12">
        <f>IF(AND(C25="",F25=""),"",IF(C25="","사번 미기재",IF(ISNA(MATCH(C25,'연차관리대장'!$A$5:$A$204,0)),"대장에 없는 사번",IF(A25="","사용일 미기재",IF(AND(F25="연차",G25=""),"일수 미기재",IF(AND(G25&lt;&gt;"",ISNUMBER(SEARCH("반차",F25)),N(G25)&lt;&gt;0.5),"반차는 0.5일",""))))))</f>
        <v/>
      </c>
    </row>
    <row r="26">
      <c r="A26" s="7" t="n"/>
      <c r="B26" s="7" t="n"/>
      <c r="C26" s="12" t="n"/>
      <c r="D26" s="12">
        <f>IF(C26="","",IFERROR(INDEX('연차관리대장'!$B$5:$B$204,MATCH(C26,'연차관리대장'!$A$5:$A$204,0)),""))</f>
        <v/>
      </c>
      <c r="E26" s="12">
        <f>IF(C26="","",IFERROR(INDEX('연차관리대장'!$C$5:$C$204,MATCH(C26,'연차관리대장'!$A$5:$A$204,0)),""))</f>
        <v/>
      </c>
      <c r="F26" s="12" t="n"/>
      <c r="G26" s="12" t="n"/>
      <c r="H26" s="12">
        <f>IF(F26="","",IF(OR(F26="오전 반차",F26="오후 반차"),0.5,IF(F26="연차",N(G26),0)))</f>
        <v/>
      </c>
      <c r="I26" s="7" t="n"/>
      <c r="J26" s="12" t="n"/>
      <c r="K26" s="12" t="n"/>
      <c r="L26" s="14" t="n"/>
      <c r="M26" s="12">
        <f>IF(AND(C26="",F26=""),"",IF(C26="","사번 미기재",IF(ISNA(MATCH(C26,'연차관리대장'!$A$5:$A$204,0)),"대장에 없는 사번",IF(A26="","사용일 미기재",IF(AND(F26="연차",G26=""),"일수 미기재",IF(AND(G26&lt;&gt;"",ISNUMBER(SEARCH("반차",F26)),N(G26)&lt;&gt;0.5),"반차는 0.5일",""))))))</f>
        <v/>
      </c>
    </row>
    <row r="27">
      <c r="A27" s="7" t="n"/>
      <c r="B27" s="7" t="n"/>
      <c r="C27" s="12" t="n"/>
      <c r="D27" s="12">
        <f>IF(C27="","",IFERROR(INDEX('연차관리대장'!$B$5:$B$204,MATCH(C27,'연차관리대장'!$A$5:$A$204,0)),""))</f>
        <v/>
      </c>
      <c r="E27" s="12">
        <f>IF(C27="","",IFERROR(INDEX('연차관리대장'!$C$5:$C$204,MATCH(C27,'연차관리대장'!$A$5:$A$204,0)),""))</f>
        <v/>
      </c>
      <c r="F27" s="12" t="n"/>
      <c r="G27" s="12" t="n"/>
      <c r="H27" s="12">
        <f>IF(F27="","",IF(OR(F27="오전 반차",F27="오후 반차"),0.5,IF(F27="연차",N(G27),0)))</f>
        <v/>
      </c>
      <c r="I27" s="7" t="n"/>
      <c r="J27" s="12" t="n"/>
      <c r="K27" s="12" t="n"/>
      <c r="L27" s="14" t="n"/>
      <c r="M27" s="12">
        <f>IF(AND(C27="",F27=""),"",IF(C27="","사번 미기재",IF(ISNA(MATCH(C27,'연차관리대장'!$A$5:$A$204,0)),"대장에 없는 사번",IF(A27="","사용일 미기재",IF(AND(F27="연차",G27=""),"일수 미기재",IF(AND(G27&lt;&gt;"",ISNUMBER(SEARCH("반차",F27)),N(G27)&lt;&gt;0.5),"반차는 0.5일",""))))))</f>
        <v/>
      </c>
    </row>
    <row r="28">
      <c r="A28" s="7" t="n"/>
      <c r="B28" s="7" t="n"/>
      <c r="C28" s="12" t="n"/>
      <c r="D28" s="12">
        <f>IF(C28="","",IFERROR(INDEX('연차관리대장'!$B$5:$B$204,MATCH(C28,'연차관리대장'!$A$5:$A$204,0)),""))</f>
        <v/>
      </c>
      <c r="E28" s="12">
        <f>IF(C28="","",IFERROR(INDEX('연차관리대장'!$C$5:$C$204,MATCH(C28,'연차관리대장'!$A$5:$A$204,0)),""))</f>
        <v/>
      </c>
      <c r="F28" s="12" t="n"/>
      <c r="G28" s="12" t="n"/>
      <c r="H28" s="12">
        <f>IF(F28="","",IF(OR(F28="오전 반차",F28="오후 반차"),0.5,IF(F28="연차",N(G28),0)))</f>
        <v/>
      </c>
      <c r="I28" s="7" t="n"/>
      <c r="J28" s="12" t="n"/>
      <c r="K28" s="12" t="n"/>
      <c r="L28" s="14" t="n"/>
      <c r="M28" s="12">
        <f>IF(AND(C28="",F28=""),"",IF(C28="","사번 미기재",IF(ISNA(MATCH(C28,'연차관리대장'!$A$5:$A$204,0)),"대장에 없는 사번",IF(A28="","사용일 미기재",IF(AND(F28="연차",G28=""),"일수 미기재",IF(AND(G28&lt;&gt;"",ISNUMBER(SEARCH("반차",F28)),N(G28)&lt;&gt;0.5),"반차는 0.5일",""))))))</f>
        <v/>
      </c>
    </row>
    <row r="29">
      <c r="A29" s="7" t="n"/>
      <c r="B29" s="7" t="n"/>
      <c r="C29" s="12" t="n"/>
      <c r="D29" s="12">
        <f>IF(C29="","",IFERROR(INDEX('연차관리대장'!$B$5:$B$204,MATCH(C29,'연차관리대장'!$A$5:$A$204,0)),""))</f>
        <v/>
      </c>
      <c r="E29" s="12">
        <f>IF(C29="","",IFERROR(INDEX('연차관리대장'!$C$5:$C$204,MATCH(C29,'연차관리대장'!$A$5:$A$204,0)),""))</f>
        <v/>
      </c>
      <c r="F29" s="12" t="n"/>
      <c r="G29" s="12" t="n"/>
      <c r="H29" s="12">
        <f>IF(F29="","",IF(OR(F29="오전 반차",F29="오후 반차"),0.5,IF(F29="연차",N(G29),0)))</f>
        <v/>
      </c>
      <c r="I29" s="7" t="n"/>
      <c r="J29" s="12" t="n"/>
      <c r="K29" s="12" t="n"/>
      <c r="L29" s="14" t="n"/>
      <c r="M29" s="12">
        <f>IF(AND(C29="",F29=""),"",IF(C29="","사번 미기재",IF(ISNA(MATCH(C29,'연차관리대장'!$A$5:$A$204,0)),"대장에 없는 사번",IF(A29="","사용일 미기재",IF(AND(F29="연차",G29=""),"일수 미기재",IF(AND(G29&lt;&gt;"",ISNUMBER(SEARCH("반차",F29)),N(G29)&lt;&gt;0.5),"반차는 0.5일",""))))))</f>
        <v/>
      </c>
    </row>
    <row r="30">
      <c r="A30" s="7" t="n"/>
      <c r="B30" s="7" t="n"/>
      <c r="C30" s="12" t="n"/>
      <c r="D30" s="12">
        <f>IF(C30="","",IFERROR(INDEX('연차관리대장'!$B$5:$B$204,MATCH(C30,'연차관리대장'!$A$5:$A$204,0)),""))</f>
        <v/>
      </c>
      <c r="E30" s="12">
        <f>IF(C30="","",IFERROR(INDEX('연차관리대장'!$C$5:$C$204,MATCH(C30,'연차관리대장'!$A$5:$A$204,0)),""))</f>
        <v/>
      </c>
      <c r="F30" s="12" t="n"/>
      <c r="G30" s="12" t="n"/>
      <c r="H30" s="12">
        <f>IF(F30="","",IF(OR(F30="오전 반차",F30="오후 반차"),0.5,IF(F30="연차",N(G30),0)))</f>
        <v/>
      </c>
      <c r="I30" s="7" t="n"/>
      <c r="J30" s="12" t="n"/>
      <c r="K30" s="12" t="n"/>
      <c r="L30" s="14" t="n"/>
      <c r="M30" s="12">
        <f>IF(AND(C30="",F30=""),"",IF(C30="","사번 미기재",IF(ISNA(MATCH(C30,'연차관리대장'!$A$5:$A$204,0)),"대장에 없는 사번",IF(A30="","사용일 미기재",IF(AND(F30="연차",G30=""),"일수 미기재",IF(AND(G30&lt;&gt;"",ISNUMBER(SEARCH("반차",F30)),N(G30)&lt;&gt;0.5),"반차는 0.5일",""))))))</f>
        <v/>
      </c>
    </row>
    <row r="31">
      <c r="A31" s="7" t="n"/>
      <c r="B31" s="7" t="n"/>
      <c r="C31" s="12" t="n"/>
      <c r="D31" s="12">
        <f>IF(C31="","",IFERROR(INDEX('연차관리대장'!$B$5:$B$204,MATCH(C31,'연차관리대장'!$A$5:$A$204,0)),""))</f>
        <v/>
      </c>
      <c r="E31" s="12">
        <f>IF(C31="","",IFERROR(INDEX('연차관리대장'!$C$5:$C$204,MATCH(C31,'연차관리대장'!$A$5:$A$204,0)),""))</f>
        <v/>
      </c>
      <c r="F31" s="12" t="n"/>
      <c r="G31" s="12" t="n"/>
      <c r="H31" s="12">
        <f>IF(F31="","",IF(OR(F31="오전 반차",F31="오후 반차"),0.5,IF(F31="연차",N(G31),0)))</f>
        <v/>
      </c>
      <c r="I31" s="7" t="n"/>
      <c r="J31" s="12" t="n"/>
      <c r="K31" s="12" t="n"/>
      <c r="L31" s="14" t="n"/>
      <c r="M31" s="12">
        <f>IF(AND(C31="",F31=""),"",IF(C31="","사번 미기재",IF(ISNA(MATCH(C31,'연차관리대장'!$A$5:$A$204,0)),"대장에 없는 사번",IF(A31="","사용일 미기재",IF(AND(F31="연차",G31=""),"일수 미기재",IF(AND(G31&lt;&gt;"",ISNUMBER(SEARCH("반차",F31)),N(G31)&lt;&gt;0.5),"반차는 0.5일",""))))))</f>
        <v/>
      </c>
    </row>
    <row r="32">
      <c r="A32" s="7" t="n"/>
      <c r="B32" s="7" t="n"/>
      <c r="C32" s="12" t="n"/>
      <c r="D32" s="12">
        <f>IF(C32="","",IFERROR(INDEX('연차관리대장'!$B$5:$B$204,MATCH(C32,'연차관리대장'!$A$5:$A$204,0)),""))</f>
        <v/>
      </c>
      <c r="E32" s="12">
        <f>IF(C32="","",IFERROR(INDEX('연차관리대장'!$C$5:$C$204,MATCH(C32,'연차관리대장'!$A$5:$A$204,0)),""))</f>
        <v/>
      </c>
      <c r="F32" s="12" t="n"/>
      <c r="G32" s="12" t="n"/>
      <c r="H32" s="12">
        <f>IF(F32="","",IF(OR(F32="오전 반차",F32="오후 반차"),0.5,IF(F32="연차",N(G32),0)))</f>
        <v/>
      </c>
      <c r="I32" s="7" t="n"/>
      <c r="J32" s="12" t="n"/>
      <c r="K32" s="12" t="n"/>
      <c r="L32" s="14" t="n"/>
      <c r="M32" s="12">
        <f>IF(AND(C32="",F32=""),"",IF(C32="","사번 미기재",IF(ISNA(MATCH(C32,'연차관리대장'!$A$5:$A$204,0)),"대장에 없는 사번",IF(A32="","사용일 미기재",IF(AND(F32="연차",G32=""),"일수 미기재",IF(AND(G32&lt;&gt;"",ISNUMBER(SEARCH("반차",F32)),N(G32)&lt;&gt;0.5),"반차는 0.5일",""))))))</f>
        <v/>
      </c>
    </row>
    <row r="33">
      <c r="A33" s="7" t="n"/>
      <c r="B33" s="7" t="n"/>
      <c r="C33" s="12" t="n"/>
      <c r="D33" s="12">
        <f>IF(C33="","",IFERROR(INDEX('연차관리대장'!$B$5:$B$204,MATCH(C33,'연차관리대장'!$A$5:$A$204,0)),""))</f>
        <v/>
      </c>
      <c r="E33" s="12">
        <f>IF(C33="","",IFERROR(INDEX('연차관리대장'!$C$5:$C$204,MATCH(C33,'연차관리대장'!$A$5:$A$204,0)),""))</f>
        <v/>
      </c>
      <c r="F33" s="12" t="n"/>
      <c r="G33" s="12" t="n"/>
      <c r="H33" s="12">
        <f>IF(F33="","",IF(OR(F33="오전 반차",F33="오후 반차"),0.5,IF(F33="연차",N(G33),0)))</f>
        <v/>
      </c>
      <c r="I33" s="7" t="n"/>
      <c r="J33" s="12" t="n"/>
      <c r="K33" s="12" t="n"/>
      <c r="L33" s="14" t="n"/>
      <c r="M33" s="12">
        <f>IF(AND(C33="",F33=""),"",IF(C33="","사번 미기재",IF(ISNA(MATCH(C33,'연차관리대장'!$A$5:$A$204,0)),"대장에 없는 사번",IF(A33="","사용일 미기재",IF(AND(F33="연차",G33=""),"일수 미기재",IF(AND(G33&lt;&gt;"",ISNUMBER(SEARCH("반차",F33)),N(G33)&lt;&gt;0.5),"반차는 0.5일",""))))))</f>
        <v/>
      </c>
    </row>
    <row r="34">
      <c r="A34" s="7" t="n"/>
      <c r="B34" s="7" t="n"/>
      <c r="C34" s="12" t="n"/>
      <c r="D34" s="12">
        <f>IF(C34="","",IFERROR(INDEX('연차관리대장'!$B$5:$B$204,MATCH(C34,'연차관리대장'!$A$5:$A$204,0)),""))</f>
        <v/>
      </c>
      <c r="E34" s="12">
        <f>IF(C34="","",IFERROR(INDEX('연차관리대장'!$C$5:$C$204,MATCH(C34,'연차관리대장'!$A$5:$A$204,0)),""))</f>
        <v/>
      </c>
      <c r="F34" s="12" t="n"/>
      <c r="G34" s="12" t="n"/>
      <c r="H34" s="12">
        <f>IF(F34="","",IF(OR(F34="오전 반차",F34="오후 반차"),0.5,IF(F34="연차",N(G34),0)))</f>
        <v/>
      </c>
      <c r="I34" s="7" t="n"/>
      <c r="J34" s="12" t="n"/>
      <c r="K34" s="12" t="n"/>
      <c r="L34" s="14" t="n"/>
      <c r="M34" s="12">
        <f>IF(AND(C34="",F34=""),"",IF(C34="","사번 미기재",IF(ISNA(MATCH(C34,'연차관리대장'!$A$5:$A$204,0)),"대장에 없는 사번",IF(A34="","사용일 미기재",IF(AND(F34="연차",G34=""),"일수 미기재",IF(AND(G34&lt;&gt;"",ISNUMBER(SEARCH("반차",F34)),N(G34)&lt;&gt;0.5),"반차는 0.5일",""))))))</f>
        <v/>
      </c>
    </row>
    <row r="35">
      <c r="A35" s="7" t="n"/>
      <c r="B35" s="7" t="n"/>
      <c r="C35" s="12" t="n"/>
      <c r="D35" s="12">
        <f>IF(C35="","",IFERROR(INDEX('연차관리대장'!$B$5:$B$204,MATCH(C35,'연차관리대장'!$A$5:$A$204,0)),""))</f>
        <v/>
      </c>
      <c r="E35" s="12">
        <f>IF(C35="","",IFERROR(INDEX('연차관리대장'!$C$5:$C$204,MATCH(C35,'연차관리대장'!$A$5:$A$204,0)),""))</f>
        <v/>
      </c>
      <c r="F35" s="12" t="n"/>
      <c r="G35" s="12" t="n"/>
      <c r="H35" s="12">
        <f>IF(F35="","",IF(OR(F35="오전 반차",F35="오후 반차"),0.5,IF(F35="연차",N(G35),0)))</f>
        <v/>
      </c>
      <c r="I35" s="7" t="n"/>
      <c r="J35" s="12" t="n"/>
      <c r="K35" s="12" t="n"/>
      <c r="L35" s="14" t="n"/>
      <c r="M35" s="12">
        <f>IF(AND(C35="",F35=""),"",IF(C35="","사번 미기재",IF(ISNA(MATCH(C35,'연차관리대장'!$A$5:$A$204,0)),"대장에 없는 사번",IF(A35="","사용일 미기재",IF(AND(F35="연차",G35=""),"일수 미기재",IF(AND(G35&lt;&gt;"",ISNUMBER(SEARCH("반차",F35)),N(G35)&lt;&gt;0.5),"반차는 0.5일",""))))))</f>
        <v/>
      </c>
    </row>
    <row r="36">
      <c r="A36" s="7" t="n"/>
      <c r="B36" s="7" t="n"/>
      <c r="C36" s="12" t="n"/>
      <c r="D36" s="12">
        <f>IF(C36="","",IFERROR(INDEX('연차관리대장'!$B$5:$B$204,MATCH(C36,'연차관리대장'!$A$5:$A$204,0)),""))</f>
        <v/>
      </c>
      <c r="E36" s="12">
        <f>IF(C36="","",IFERROR(INDEX('연차관리대장'!$C$5:$C$204,MATCH(C36,'연차관리대장'!$A$5:$A$204,0)),""))</f>
        <v/>
      </c>
      <c r="F36" s="12" t="n"/>
      <c r="G36" s="12" t="n"/>
      <c r="H36" s="12">
        <f>IF(F36="","",IF(OR(F36="오전 반차",F36="오후 반차"),0.5,IF(F36="연차",N(G36),0)))</f>
        <v/>
      </c>
      <c r="I36" s="7" t="n"/>
      <c r="J36" s="12" t="n"/>
      <c r="K36" s="12" t="n"/>
      <c r="L36" s="14" t="n"/>
      <c r="M36" s="12">
        <f>IF(AND(C36="",F36=""),"",IF(C36="","사번 미기재",IF(ISNA(MATCH(C36,'연차관리대장'!$A$5:$A$204,0)),"대장에 없는 사번",IF(A36="","사용일 미기재",IF(AND(F36="연차",G36=""),"일수 미기재",IF(AND(G36&lt;&gt;"",ISNUMBER(SEARCH("반차",F36)),N(G36)&lt;&gt;0.5),"반차는 0.5일",""))))))</f>
        <v/>
      </c>
    </row>
    <row r="37">
      <c r="A37" s="7" t="n"/>
      <c r="B37" s="7" t="n"/>
      <c r="C37" s="12" t="n"/>
      <c r="D37" s="12">
        <f>IF(C37="","",IFERROR(INDEX('연차관리대장'!$B$5:$B$204,MATCH(C37,'연차관리대장'!$A$5:$A$204,0)),""))</f>
        <v/>
      </c>
      <c r="E37" s="12">
        <f>IF(C37="","",IFERROR(INDEX('연차관리대장'!$C$5:$C$204,MATCH(C37,'연차관리대장'!$A$5:$A$204,0)),""))</f>
        <v/>
      </c>
      <c r="F37" s="12" t="n"/>
      <c r="G37" s="12" t="n"/>
      <c r="H37" s="12">
        <f>IF(F37="","",IF(OR(F37="오전 반차",F37="오후 반차"),0.5,IF(F37="연차",N(G37),0)))</f>
        <v/>
      </c>
      <c r="I37" s="7" t="n"/>
      <c r="J37" s="12" t="n"/>
      <c r="K37" s="12" t="n"/>
      <c r="L37" s="14" t="n"/>
      <c r="M37" s="12">
        <f>IF(AND(C37="",F37=""),"",IF(C37="","사번 미기재",IF(ISNA(MATCH(C37,'연차관리대장'!$A$5:$A$204,0)),"대장에 없는 사번",IF(A37="","사용일 미기재",IF(AND(F37="연차",G37=""),"일수 미기재",IF(AND(G37&lt;&gt;"",ISNUMBER(SEARCH("반차",F37)),N(G37)&lt;&gt;0.5),"반차는 0.5일",""))))))</f>
        <v/>
      </c>
    </row>
    <row r="38">
      <c r="A38" s="7" t="n"/>
      <c r="B38" s="7" t="n"/>
      <c r="C38" s="12" t="n"/>
      <c r="D38" s="12">
        <f>IF(C38="","",IFERROR(INDEX('연차관리대장'!$B$5:$B$204,MATCH(C38,'연차관리대장'!$A$5:$A$204,0)),""))</f>
        <v/>
      </c>
      <c r="E38" s="12">
        <f>IF(C38="","",IFERROR(INDEX('연차관리대장'!$C$5:$C$204,MATCH(C38,'연차관리대장'!$A$5:$A$204,0)),""))</f>
        <v/>
      </c>
      <c r="F38" s="12" t="n"/>
      <c r="G38" s="12" t="n"/>
      <c r="H38" s="12">
        <f>IF(F38="","",IF(OR(F38="오전 반차",F38="오후 반차"),0.5,IF(F38="연차",N(G38),0)))</f>
        <v/>
      </c>
      <c r="I38" s="7" t="n"/>
      <c r="J38" s="12" t="n"/>
      <c r="K38" s="12" t="n"/>
      <c r="L38" s="14" t="n"/>
      <c r="M38" s="12">
        <f>IF(AND(C38="",F38=""),"",IF(C38="","사번 미기재",IF(ISNA(MATCH(C38,'연차관리대장'!$A$5:$A$204,0)),"대장에 없는 사번",IF(A38="","사용일 미기재",IF(AND(F38="연차",G38=""),"일수 미기재",IF(AND(G38&lt;&gt;"",ISNUMBER(SEARCH("반차",F38)),N(G38)&lt;&gt;0.5),"반차는 0.5일",""))))))</f>
        <v/>
      </c>
    </row>
    <row r="39">
      <c r="A39" s="7" t="n"/>
      <c r="B39" s="7" t="n"/>
      <c r="C39" s="12" t="n"/>
      <c r="D39" s="12">
        <f>IF(C39="","",IFERROR(INDEX('연차관리대장'!$B$5:$B$204,MATCH(C39,'연차관리대장'!$A$5:$A$204,0)),""))</f>
        <v/>
      </c>
      <c r="E39" s="12">
        <f>IF(C39="","",IFERROR(INDEX('연차관리대장'!$C$5:$C$204,MATCH(C39,'연차관리대장'!$A$5:$A$204,0)),""))</f>
        <v/>
      </c>
      <c r="F39" s="12" t="n"/>
      <c r="G39" s="12" t="n"/>
      <c r="H39" s="12">
        <f>IF(F39="","",IF(OR(F39="오전 반차",F39="오후 반차"),0.5,IF(F39="연차",N(G39),0)))</f>
        <v/>
      </c>
      <c r="I39" s="7" t="n"/>
      <c r="J39" s="12" t="n"/>
      <c r="K39" s="12" t="n"/>
      <c r="L39" s="14" t="n"/>
      <c r="M39" s="12">
        <f>IF(AND(C39="",F39=""),"",IF(C39="","사번 미기재",IF(ISNA(MATCH(C39,'연차관리대장'!$A$5:$A$204,0)),"대장에 없는 사번",IF(A39="","사용일 미기재",IF(AND(F39="연차",G39=""),"일수 미기재",IF(AND(G39&lt;&gt;"",ISNUMBER(SEARCH("반차",F39)),N(G39)&lt;&gt;0.5),"반차는 0.5일",""))))))</f>
        <v/>
      </c>
    </row>
    <row r="40">
      <c r="A40" s="7" t="n"/>
      <c r="B40" s="7" t="n"/>
      <c r="C40" s="12" t="n"/>
      <c r="D40" s="12">
        <f>IF(C40="","",IFERROR(INDEX('연차관리대장'!$B$5:$B$204,MATCH(C40,'연차관리대장'!$A$5:$A$204,0)),""))</f>
        <v/>
      </c>
      <c r="E40" s="12">
        <f>IF(C40="","",IFERROR(INDEX('연차관리대장'!$C$5:$C$204,MATCH(C40,'연차관리대장'!$A$5:$A$204,0)),""))</f>
        <v/>
      </c>
      <c r="F40" s="12" t="n"/>
      <c r="G40" s="12" t="n"/>
      <c r="H40" s="12">
        <f>IF(F40="","",IF(OR(F40="오전 반차",F40="오후 반차"),0.5,IF(F40="연차",N(G40),0)))</f>
        <v/>
      </c>
      <c r="I40" s="7" t="n"/>
      <c r="J40" s="12" t="n"/>
      <c r="K40" s="12" t="n"/>
      <c r="L40" s="14" t="n"/>
      <c r="M40" s="12">
        <f>IF(AND(C40="",F40=""),"",IF(C40="","사번 미기재",IF(ISNA(MATCH(C40,'연차관리대장'!$A$5:$A$204,0)),"대장에 없는 사번",IF(A40="","사용일 미기재",IF(AND(F40="연차",G40=""),"일수 미기재",IF(AND(G40&lt;&gt;"",ISNUMBER(SEARCH("반차",F40)),N(G40)&lt;&gt;0.5),"반차는 0.5일",""))))))</f>
        <v/>
      </c>
    </row>
    <row r="41">
      <c r="A41" s="7" t="n"/>
      <c r="B41" s="7" t="n"/>
      <c r="C41" s="12" t="n"/>
      <c r="D41" s="12">
        <f>IF(C41="","",IFERROR(INDEX('연차관리대장'!$B$5:$B$204,MATCH(C41,'연차관리대장'!$A$5:$A$204,0)),""))</f>
        <v/>
      </c>
      <c r="E41" s="12">
        <f>IF(C41="","",IFERROR(INDEX('연차관리대장'!$C$5:$C$204,MATCH(C41,'연차관리대장'!$A$5:$A$204,0)),""))</f>
        <v/>
      </c>
      <c r="F41" s="12" t="n"/>
      <c r="G41" s="12" t="n"/>
      <c r="H41" s="12">
        <f>IF(F41="","",IF(OR(F41="오전 반차",F41="오후 반차"),0.5,IF(F41="연차",N(G41),0)))</f>
        <v/>
      </c>
      <c r="I41" s="7" t="n"/>
      <c r="J41" s="12" t="n"/>
      <c r="K41" s="12" t="n"/>
      <c r="L41" s="14" t="n"/>
      <c r="M41" s="12">
        <f>IF(AND(C41="",F41=""),"",IF(C41="","사번 미기재",IF(ISNA(MATCH(C41,'연차관리대장'!$A$5:$A$204,0)),"대장에 없는 사번",IF(A41="","사용일 미기재",IF(AND(F41="연차",G41=""),"일수 미기재",IF(AND(G41&lt;&gt;"",ISNUMBER(SEARCH("반차",F41)),N(G41)&lt;&gt;0.5),"반차는 0.5일",""))))))</f>
        <v/>
      </c>
    </row>
    <row r="42">
      <c r="A42" s="7" t="n"/>
      <c r="B42" s="7" t="n"/>
      <c r="C42" s="12" t="n"/>
      <c r="D42" s="12">
        <f>IF(C42="","",IFERROR(INDEX('연차관리대장'!$B$5:$B$204,MATCH(C42,'연차관리대장'!$A$5:$A$204,0)),""))</f>
        <v/>
      </c>
      <c r="E42" s="12">
        <f>IF(C42="","",IFERROR(INDEX('연차관리대장'!$C$5:$C$204,MATCH(C42,'연차관리대장'!$A$5:$A$204,0)),""))</f>
        <v/>
      </c>
      <c r="F42" s="12" t="n"/>
      <c r="G42" s="12" t="n"/>
      <c r="H42" s="12">
        <f>IF(F42="","",IF(OR(F42="오전 반차",F42="오후 반차"),0.5,IF(F42="연차",N(G42),0)))</f>
        <v/>
      </c>
      <c r="I42" s="7" t="n"/>
      <c r="J42" s="12" t="n"/>
      <c r="K42" s="12" t="n"/>
      <c r="L42" s="14" t="n"/>
      <c r="M42" s="12">
        <f>IF(AND(C42="",F42=""),"",IF(C42="","사번 미기재",IF(ISNA(MATCH(C42,'연차관리대장'!$A$5:$A$204,0)),"대장에 없는 사번",IF(A42="","사용일 미기재",IF(AND(F42="연차",G42=""),"일수 미기재",IF(AND(G42&lt;&gt;"",ISNUMBER(SEARCH("반차",F42)),N(G42)&lt;&gt;0.5),"반차는 0.5일",""))))))</f>
        <v/>
      </c>
    </row>
    <row r="43">
      <c r="A43" s="7" t="n"/>
      <c r="B43" s="7" t="n"/>
      <c r="C43" s="12" t="n"/>
      <c r="D43" s="12">
        <f>IF(C43="","",IFERROR(INDEX('연차관리대장'!$B$5:$B$204,MATCH(C43,'연차관리대장'!$A$5:$A$204,0)),""))</f>
        <v/>
      </c>
      <c r="E43" s="12">
        <f>IF(C43="","",IFERROR(INDEX('연차관리대장'!$C$5:$C$204,MATCH(C43,'연차관리대장'!$A$5:$A$204,0)),""))</f>
        <v/>
      </c>
      <c r="F43" s="12" t="n"/>
      <c r="G43" s="12" t="n"/>
      <c r="H43" s="12">
        <f>IF(F43="","",IF(OR(F43="오전 반차",F43="오후 반차"),0.5,IF(F43="연차",N(G43),0)))</f>
        <v/>
      </c>
      <c r="I43" s="7" t="n"/>
      <c r="J43" s="12" t="n"/>
      <c r="K43" s="12" t="n"/>
      <c r="L43" s="14" t="n"/>
      <c r="M43" s="12">
        <f>IF(AND(C43="",F43=""),"",IF(C43="","사번 미기재",IF(ISNA(MATCH(C43,'연차관리대장'!$A$5:$A$204,0)),"대장에 없는 사번",IF(A43="","사용일 미기재",IF(AND(F43="연차",G43=""),"일수 미기재",IF(AND(G43&lt;&gt;"",ISNUMBER(SEARCH("반차",F43)),N(G43)&lt;&gt;0.5),"반차는 0.5일",""))))))</f>
        <v/>
      </c>
    </row>
    <row r="44">
      <c r="A44" s="7" t="n"/>
      <c r="B44" s="7" t="n"/>
      <c r="C44" s="12" t="n"/>
      <c r="D44" s="12">
        <f>IF(C44="","",IFERROR(INDEX('연차관리대장'!$B$5:$B$204,MATCH(C44,'연차관리대장'!$A$5:$A$204,0)),""))</f>
        <v/>
      </c>
      <c r="E44" s="12">
        <f>IF(C44="","",IFERROR(INDEX('연차관리대장'!$C$5:$C$204,MATCH(C44,'연차관리대장'!$A$5:$A$204,0)),""))</f>
        <v/>
      </c>
      <c r="F44" s="12" t="n"/>
      <c r="G44" s="12" t="n"/>
      <c r="H44" s="12">
        <f>IF(F44="","",IF(OR(F44="오전 반차",F44="오후 반차"),0.5,IF(F44="연차",N(G44),0)))</f>
        <v/>
      </c>
      <c r="I44" s="7" t="n"/>
      <c r="J44" s="12" t="n"/>
      <c r="K44" s="12" t="n"/>
      <c r="L44" s="14" t="n"/>
      <c r="M44" s="12">
        <f>IF(AND(C44="",F44=""),"",IF(C44="","사번 미기재",IF(ISNA(MATCH(C44,'연차관리대장'!$A$5:$A$204,0)),"대장에 없는 사번",IF(A44="","사용일 미기재",IF(AND(F44="연차",G44=""),"일수 미기재",IF(AND(G44&lt;&gt;"",ISNUMBER(SEARCH("반차",F44)),N(G44)&lt;&gt;0.5),"반차는 0.5일",""))))))</f>
        <v/>
      </c>
    </row>
    <row r="45">
      <c r="A45" s="7" t="n"/>
      <c r="B45" s="7" t="n"/>
      <c r="C45" s="12" t="n"/>
      <c r="D45" s="12">
        <f>IF(C45="","",IFERROR(INDEX('연차관리대장'!$B$5:$B$204,MATCH(C45,'연차관리대장'!$A$5:$A$204,0)),""))</f>
        <v/>
      </c>
      <c r="E45" s="12">
        <f>IF(C45="","",IFERROR(INDEX('연차관리대장'!$C$5:$C$204,MATCH(C45,'연차관리대장'!$A$5:$A$204,0)),""))</f>
        <v/>
      </c>
      <c r="F45" s="12" t="n"/>
      <c r="G45" s="12" t="n"/>
      <c r="H45" s="12">
        <f>IF(F45="","",IF(OR(F45="오전 반차",F45="오후 반차"),0.5,IF(F45="연차",N(G45),0)))</f>
        <v/>
      </c>
      <c r="I45" s="7" t="n"/>
      <c r="J45" s="12" t="n"/>
      <c r="K45" s="12" t="n"/>
      <c r="L45" s="14" t="n"/>
      <c r="M45" s="12">
        <f>IF(AND(C45="",F45=""),"",IF(C45="","사번 미기재",IF(ISNA(MATCH(C45,'연차관리대장'!$A$5:$A$204,0)),"대장에 없는 사번",IF(A45="","사용일 미기재",IF(AND(F45="연차",G45=""),"일수 미기재",IF(AND(G45&lt;&gt;"",ISNUMBER(SEARCH("반차",F45)),N(G45)&lt;&gt;0.5),"반차는 0.5일",""))))))</f>
        <v/>
      </c>
    </row>
    <row r="46">
      <c r="A46" s="7" t="n"/>
      <c r="B46" s="7" t="n"/>
      <c r="C46" s="12" t="n"/>
      <c r="D46" s="12">
        <f>IF(C46="","",IFERROR(INDEX('연차관리대장'!$B$5:$B$204,MATCH(C46,'연차관리대장'!$A$5:$A$204,0)),""))</f>
        <v/>
      </c>
      <c r="E46" s="12">
        <f>IF(C46="","",IFERROR(INDEX('연차관리대장'!$C$5:$C$204,MATCH(C46,'연차관리대장'!$A$5:$A$204,0)),""))</f>
        <v/>
      </c>
      <c r="F46" s="12" t="n"/>
      <c r="G46" s="12" t="n"/>
      <c r="H46" s="12">
        <f>IF(F46="","",IF(OR(F46="오전 반차",F46="오후 반차"),0.5,IF(F46="연차",N(G46),0)))</f>
        <v/>
      </c>
      <c r="I46" s="7" t="n"/>
      <c r="J46" s="12" t="n"/>
      <c r="K46" s="12" t="n"/>
      <c r="L46" s="14" t="n"/>
      <c r="M46" s="12">
        <f>IF(AND(C46="",F46=""),"",IF(C46="","사번 미기재",IF(ISNA(MATCH(C46,'연차관리대장'!$A$5:$A$204,0)),"대장에 없는 사번",IF(A46="","사용일 미기재",IF(AND(F46="연차",G46=""),"일수 미기재",IF(AND(G46&lt;&gt;"",ISNUMBER(SEARCH("반차",F46)),N(G46)&lt;&gt;0.5),"반차는 0.5일",""))))))</f>
        <v/>
      </c>
    </row>
    <row r="47">
      <c r="A47" s="7" t="n"/>
      <c r="B47" s="7" t="n"/>
      <c r="C47" s="12" t="n"/>
      <c r="D47" s="12">
        <f>IF(C47="","",IFERROR(INDEX('연차관리대장'!$B$5:$B$204,MATCH(C47,'연차관리대장'!$A$5:$A$204,0)),""))</f>
        <v/>
      </c>
      <c r="E47" s="12">
        <f>IF(C47="","",IFERROR(INDEX('연차관리대장'!$C$5:$C$204,MATCH(C47,'연차관리대장'!$A$5:$A$204,0)),""))</f>
        <v/>
      </c>
      <c r="F47" s="12" t="n"/>
      <c r="G47" s="12" t="n"/>
      <c r="H47" s="12">
        <f>IF(F47="","",IF(OR(F47="오전 반차",F47="오후 반차"),0.5,IF(F47="연차",N(G47),0)))</f>
        <v/>
      </c>
      <c r="I47" s="7" t="n"/>
      <c r="J47" s="12" t="n"/>
      <c r="K47" s="12" t="n"/>
      <c r="L47" s="14" t="n"/>
      <c r="M47" s="12">
        <f>IF(AND(C47="",F47=""),"",IF(C47="","사번 미기재",IF(ISNA(MATCH(C47,'연차관리대장'!$A$5:$A$204,0)),"대장에 없는 사번",IF(A47="","사용일 미기재",IF(AND(F47="연차",G47=""),"일수 미기재",IF(AND(G47&lt;&gt;"",ISNUMBER(SEARCH("반차",F47)),N(G47)&lt;&gt;0.5),"반차는 0.5일",""))))))</f>
        <v/>
      </c>
    </row>
    <row r="48">
      <c r="A48" s="7" t="n"/>
      <c r="B48" s="7" t="n"/>
      <c r="C48" s="12" t="n"/>
      <c r="D48" s="12">
        <f>IF(C48="","",IFERROR(INDEX('연차관리대장'!$B$5:$B$204,MATCH(C48,'연차관리대장'!$A$5:$A$204,0)),""))</f>
        <v/>
      </c>
      <c r="E48" s="12">
        <f>IF(C48="","",IFERROR(INDEX('연차관리대장'!$C$5:$C$204,MATCH(C48,'연차관리대장'!$A$5:$A$204,0)),""))</f>
        <v/>
      </c>
      <c r="F48" s="12" t="n"/>
      <c r="G48" s="12" t="n"/>
      <c r="H48" s="12">
        <f>IF(F48="","",IF(OR(F48="오전 반차",F48="오후 반차"),0.5,IF(F48="연차",N(G48),0)))</f>
        <v/>
      </c>
      <c r="I48" s="7" t="n"/>
      <c r="J48" s="12" t="n"/>
      <c r="K48" s="12" t="n"/>
      <c r="L48" s="14" t="n"/>
      <c r="M48" s="12">
        <f>IF(AND(C48="",F48=""),"",IF(C48="","사번 미기재",IF(ISNA(MATCH(C48,'연차관리대장'!$A$5:$A$204,0)),"대장에 없는 사번",IF(A48="","사용일 미기재",IF(AND(F48="연차",G48=""),"일수 미기재",IF(AND(G48&lt;&gt;"",ISNUMBER(SEARCH("반차",F48)),N(G48)&lt;&gt;0.5),"반차는 0.5일",""))))))</f>
        <v/>
      </c>
    </row>
    <row r="49">
      <c r="A49" s="7" t="n"/>
      <c r="B49" s="7" t="n"/>
      <c r="C49" s="12" t="n"/>
      <c r="D49" s="12">
        <f>IF(C49="","",IFERROR(INDEX('연차관리대장'!$B$5:$B$204,MATCH(C49,'연차관리대장'!$A$5:$A$204,0)),""))</f>
        <v/>
      </c>
      <c r="E49" s="12">
        <f>IF(C49="","",IFERROR(INDEX('연차관리대장'!$C$5:$C$204,MATCH(C49,'연차관리대장'!$A$5:$A$204,0)),""))</f>
        <v/>
      </c>
      <c r="F49" s="12" t="n"/>
      <c r="G49" s="12" t="n"/>
      <c r="H49" s="12">
        <f>IF(F49="","",IF(OR(F49="오전 반차",F49="오후 반차"),0.5,IF(F49="연차",N(G49),0)))</f>
        <v/>
      </c>
      <c r="I49" s="7" t="n"/>
      <c r="J49" s="12" t="n"/>
      <c r="K49" s="12" t="n"/>
      <c r="L49" s="14" t="n"/>
      <c r="M49" s="12">
        <f>IF(AND(C49="",F49=""),"",IF(C49="","사번 미기재",IF(ISNA(MATCH(C49,'연차관리대장'!$A$5:$A$204,0)),"대장에 없는 사번",IF(A49="","사용일 미기재",IF(AND(F49="연차",G49=""),"일수 미기재",IF(AND(G49&lt;&gt;"",ISNUMBER(SEARCH("반차",F49)),N(G49)&lt;&gt;0.5),"반차는 0.5일",""))))))</f>
        <v/>
      </c>
    </row>
    <row r="50">
      <c r="A50" s="7" t="n"/>
      <c r="B50" s="7" t="n"/>
      <c r="C50" s="12" t="n"/>
      <c r="D50" s="12">
        <f>IF(C50="","",IFERROR(INDEX('연차관리대장'!$B$5:$B$204,MATCH(C50,'연차관리대장'!$A$5:$A$204,0)),""))</f>
        <v/>
      </c>
      <c r="E50" s="12">
        <f>IF(C50="","",IFERROR(INDEX('연차관리대장'!$C$5:$C$204,MATCH(C50,'연차관리대장'!$A$5:$A$204,0)),""))</f>
        <v/>
      </c>
      <c r="F50" s="12" t="n"/>
      <c r="G50" s="12" t="n"/>
      <c r="H50" s="12">
        <f>IF(F50="","",IF(OR(F50="오전 반차",F50="오후 반차"),0.5,IF(F50="연차",N(G50),0)))</f>
        <v/>
      </c>
      <c r="I50" s="7" t="n"/>
      <c r="J50" s="12" t="n"/>
      <c r="K50" s="12" t="n"/>
      <c r="L50" s="14" t="n"/>
      <c r="M50" s="12">
        <f>IF(AND(C50="",F50=""),"",IF(C50="","사번 미기재",IF(ISNA(MATCH(C50,'연차관리대장'!$A$5:$A$204,0)),"대장에 없는 사번",IF(A50="","사용일 미기재",IF(AND(F50="연차",G50=""),"일수 미기재",IF(AND(G50&lt;&gt;"",ISNUMBER(SEARCH("반차",F50)),N(G50)&lt;&gt;0.5),"반차는 0.5일",""))))))</f>
        <v/>
      </c>
    </row>
    <row r="51">
      <c r="A51" s="7" t="n"/>
      <c r="B51" s="7" t="n"/>
      <c r="C51" s="12" t="n"/>
      <c r="D51" s="12">
        <f>IF(C51="","",IFERROR(INDEX('연차관리대장'!$B$5:$B$204,MATCH(C51,'연차관리대장'!$A$5:$A$204,0)),""))</f>
        <v/>
      </c>
      <c r="E51" s="12">
        <f>IF(C51="","",IFERROR(INDEX('연차관리대장'!$C$5:$C$204,MATCH(C51,'연차관리대장'!$A$5:$A$204,0)),""))</f>
        <v/>
      </c>
      <c r="F51" s="12" t="n"/>
      <c r="G51" s="12" t="n"/>
      <c r="H51" s="12">
        <f>IF(F51="","",IF(OR(F51="오전 반차",F51="오후 반차"),0.5,IF(F51="연차",N(G51),0)))</f>
        <v/>
      </c>
      <c r="I51" s="7" t="n"/>
      <c r="J51" s="12" t="n"/>
      <c r="K51" s="12" t="n"/>
      <c r="L51" s="14" t="n"/>
      <c r="M51" s="12">
        <f>IF(AND(C51="",F51=""),"",IF(C51="","사번 미기재",IF(ISNA(MATCH(C51,'연차관리대장'!$A$5:$A$204,0)),"대장에 없는 사번",IF(A51="","사용일 미기재",IF(AND(F51="연차",G51=""),"일수 미기재",IF(AND(G51&lt;&gt;"",ISNUMBER(SEARCH("반차",F51)),N(G51)&lt;&gt;0.5),"반차는 0.5일",""))))))</f>
        <v/>
      </c>
    </row>
    <row r="52">
      <c r="A52" s="7" t="n"/>
      <c r="B52" s="7" t="n"/>
      <c r="C52" s="12" t="n"/>
      <c r="D52" s="12">
        <f>IF(C52="","",IFERROR(INDEX('연차관리대장'!$B$5:$B$204,MATCH(C52,'연차관리대장'!$A$5:$A$204,0)),""))</f>
        <v/>
      </c>
      <c r="E52" s="12">
        <f>IF(C52="","",IFERROR(INDEX('연차관리대장'!$C$5:$C$204,MATCH(C52,'연차관리대장'!$A$5:$A$204,0)),""))</f>
        <v/>
      </c>
      <c r="F52" s="12" t="n"/>
      <c r="G52" s="12" t="n"/>
      <c r="H52" s="12">
        <f>IF(F52="","",IF(OR(F52="오전 반차",F52="오후 반차"),0.5,IF(F52="연차",N(G52),0)))</f>
        <v/>
      </c>
      <c r="I52" s="7" t="n"/>
      <c r="J52" s="12" t="n"/>
      <c r="K52" s="12" t="n"/>
      <c r="L52" s="14" t="n"/>
      <c r="M52" s="12">
        <f>IF(AND(C52="",F52=""),"",IF(C52="","사번 미기재",IF(ISNA(MATCH(C52,'연차관리대장'!$A$5:$A$204,0)),"대장에 없는 사번",IF(A52="","사용일 미기재",IF(AND(F52="연차",G52=""),"일수 미기재",IF(AND(G52&lt;&gt;"",ISNUMBER(SEARCH("반차",F52)),N(G52)&lt;&gt;0.5),"반차는 0.5일",""))))))</f>
        <v/>
      </c>
    </row>
    <row r="53">
      <c r="A53" s="7" t="n"/>
      <c r="B53" s="7" t="n"/>
      <c r="C53" s="12" t="n"/>
      <c r="D53" s="12">
        <f>IF(C53="","",IFERROR(INDEX('연차관리대장'!$B$5:$B$204,MATCH(C53,'연차관리대장'!$A$5:$A$204,0)),""))</f>
        <v/>
      </c>
      <c r="E53" s="12">
        <f>IF(C53="","",IFERROR(INDEX('연차관리대장'!$C$5:$C$204,MATCH(C53,'연차관리대장'!$A$5:$A$204,0)),""))</f>
        <v/>
      </c>
      <c r="F53" s="12" t="n"/>
      <c r="G53" s="12" t="n"/>
      <c r="H53" s="12">
        <f>IF(F53="","",IF(OR(F53="오전 반차",F53="오후 반차"),0.5,IF(F53="연차",N(G53),0)))</f>
        <v/>
      </c>
      <c r="I53" s="7" t="n"/>
      <c r="J53" s="12" t="n"/>
      <c r="K53" s="12" t="n"/>
      <c r="L53" s="14" t="n"/>
      <c r="M53" s="12">
        <f>IF(AND(C53="",F53=""),"",IF(C53="","사번 미기재",IF(ISNA(MATCH(C53,'연차관리대장'!$A$5:$A$204,0)),"대장에 없는 사번",IF(A53="","사용일 미기재",IF(AND(F53="연차",G53=""),"일수 미기재",IF(AND(G53&lt;&gt;"",ISNUMBER(SEARCH("반차",F53)),N(G53)&lt;&gt;0.5),"반차는 0.5일",""))))))</f>
        <v/>
      </c>
    </row>
    <row r="54">
      <c r="A54" s="7" t="n"/>
      <c r="B54" s="7" t="n"/>
      <c r="C54" s="12" t="n"/>
      <c r="D54" s="12">
        <f>IF(C54="","",IFERROR(INDEX('연차관리대장'!$B$5:$B$204,MATCH(C54,'연차관리대장'!$A$5:$A$204,0)),""))</f>
        <v/>
      </c>
      <c r="E54" s="12">
        <f>IF(C54="","",IFERROR(INDEX('연차관리대장'!$C$5:$C$204,MATCH(C54,'연차관리대장'!$A$5:$A$204,0)),""))</f>
        <v/>
      </c>
      <c r="F54" s="12" t="n"/>
      <c r="G54" s="12" t="n"/>
      <c r="H54" s="12">
        <f>IF(F54="","",IF(OR(F54="오전 반차",F54="오후 반차"),0.5,IF(F54="연차",N(G54),0)))</f>
        <v/>
      </c>
      <c r="I54" s="7" t="n"/>
      <c r="J54" s="12" t="n"/>
      <c r="K54" s="12" t="n"/>
      <c r="L54" s="14" t="n"/>
      <c r="M54" s="12">
        <f>IF(AND(C54="",F54=""),"",IF(C54="","사번 미기재",IF(ISNA(MATCH(C54,'연차관리대장'!$A$5:$A$204,0)),"대장에 없는 사번",IF(A54="","사용일 미기재",IF(AND(F54="연차",G54=""),"일수 미기재",IF(AND(G54&lt;&gt;"",ISNUMBER(SEARCH("반차",F54)),N(G54)&lt;&gt;0.5),"반차는 0.5일",""))))))</f>
        <v/>
      </c>
    </row>
    <row r="55">
      <c r="A55" s="7" t="n"/>
      <c r="B55" s="7" t="n"/>
      <c r="C55" s="12" t="n"/>
      <c r="D55" s="12">
        <f>IF(C55="","",IFERROR(INDEX('연차관리대장'!$B$5:$B$204,MATCH(C55,'연차관리대장'!$A$5:$A$204,0)),""))</f>
        <v/>
      </c>
      <c r="E55" s="12">
        <f>IF(C55="","",IFERROR(INDEX('연차관리대장'!$C$5:$C$204,MATCH(C55,'연차관리대장'!$A$5:$A$204,0)),""))</f>
        <v/>
      </c>
      <c r="F55" s="12" t="n"/>
      <c r="G55" s="12" t="n"/>
      <c r="H55" s="12">
        <f>IF(F55="","",IF(OR(F55="오전 반차",F55="오후 반차"),0.5,IF(F55="연차",N(G55),0)))</f>
        <v/>
      </c>
      <c r="I55" s="7" t="n"/>
      <c r="J55" s="12" t="n"/>
      <c r="K55" s="12" t="n"/>
      <c r="L55" s="14" t="n"/>
      <c r="M55" s="12">
        <f>IF(AND(C55="",F55=""),"",IF(C55="","사번 미기재",IF(ISNA(MATCH(C55,'연차관리대장'!$A$5:$A$204,0)),"대장에 없는 사번",IF(A55="","사용일 미기재",IF(AND(F55="연차",G55=""),"일수 미기재",IF(AND(G55&lt;&gt;"",ISNUMBER(SEARCH("반차",F55)),N(G55)&lt;&gt;0.5),"반차는 0.5일",""))))))</f>
        <v/>
      </c>
    </row>
    <row r="56">
      <c r="A56" s="7" t="n"/>
      <c r="B56" s="7" t="n"/>
      <c r="C56" s="12" t="n"/>
      <c r="D56" s="12">
        <f>IF(C56="","",IFERROR(INDEX('연차관리대장'!$B$5:$B$204,MATCH(C56,'연차관리대장'!$A$5:$A$204,0)),""))</f>
        <v/>
      </c>
      <c r="E56" s="12">
        <f>IF(C56="","",IFERROR(INDEX('연차관리대장'!$C$5:$C$204,MATCH(C56,'연차관리대장'!$A$5:$A$204,0)),""))</f>
        <v/>
      </c>
      <c r="F56" s="12" t="n"/>
      <c r="G56" s="12" t="n"/>
      <c r="H56" s="12">
        <f>IF(F56="","",IF(OR(F56="오전 반차",F56="오후 반차"),0.5,IF(F56="연차",N(G56),0)))</f>
        <v/>
      </c>
      <c r="I56" s="7" t="n"/>
      <c r="J56" s="12" t="n"/>
      <c r="K56" s="12" t="n"/>
      <c r="L56" s="14" t="n"/>
      <c r="M56" s="12">
        <f>IF(AND(C56="",F56=""),"",IF(C56="","사번 미기재",IF(ISNA(MATCH(C56,'연차관리대장'!$A$5:$A$204,0)),"대장에 없는 사번",IF(A56="","사용일 미기재",IF(AND(F56="연차",G56=""),"일수 미기재",IF(AND(G56&lt;&gt;"",ISNUMBER(SEARCH("반차",F56)),N(G56)&lt;&gt;0.5),"반차는 0.5일",""))))))</f>
        <v/>
      </c>
    </row>
    <row r="57">
      <c r="A57" s="7" t="n"/>
      <c r="B57" s="7" t="n"/>
      <c r="C57" s="12" t="n"/>
      <c r="D57" s="12">
        <f>IF(C57="","",IFERROR(INDEX('연차관리대장'!$B$5:$B$204,MATCH(C57,'연차관리대장'!$A$5:$A$204,0)),""))</f>
        <v/>
      </c>
      <c r="E57" s="12">
        <f>IF(C57="","",IFERROR(INDEX('연차관리대장'!$C$5:$C$204,MATCH(C57,'연차관리대장'!$A$5:$A$204,0)),""))</f>
        <v/>
      </c>
      <c r="F57" s="12" t="n"/>
      <c r="G57" s="12" t="n"/>
      <c r="H57" s="12">
        <f>IF(F57="","",IF(OR(F57="오전 반차",F57="오후 반차"),0.5,IF(F57="연차",N(G57),0)))</f>
        <v/>
      </c>
      <c r="I57" s="7" t="n"/>
      <c r="J57" s="12" t="n"/>
      <c r="K57" s="12" t="n"/>
      <c r="L57" s="14" t="n"/>
      <c r="M57" s="12">
        <f>IF(AND(C57="",F57=""),"",IF(C57="","사번 미기재",IF(ISNA(MATCH(C57,'연차관리대장'!$A$5:$A$204,0)),"대장에 없는 사번",IF(A57="","사용일 미기재",IF(AND(F57="연차",G57=""),"일수 미기재",IF(AND(G57&lt;&gt;"",ISNUMBER(SEARCH("반차",F57)),N(G57)&lt;&gt;0.5),"반차는 0.5일",""))))))</f>
        <v/>
      </c>
    </row>
    <row r="58">
      <c r="A58" s="7" t="n"/>
      <c r="B58" s="7" t="n"/>
      <c r="C58" s="12" t="n"/>
      <c r="D58" s="12">
        <f>IF(C58="","",IFERROR(INDEX('연차관리대장'!$B$5:$B$204,MATCH(C58,'연차관리대장'!$A$5:$A$204,0)),""))</f>
        <v/>
      </c>
      <c r="E58" s="12">
        <f>IF(C58="","",IFERROR(INDEX('연차관리대장'!$C$5:$C$204,MATCH(C58,'연차관리대장'!$A$5:$A$204,0)),""))</f>
        <v/>
      </c>
      <c r="F58" s="12" t="n"/>
      <c r="G58" s="12" t="n"/>
      <c r="H58" s="12">
        <f>IF(F58="","",IF(OR(F58="오전 반차",F58="오후 반차"),0.5,IF(F58="연차",N(G58),0)))</f>
        <v/>
      </c>
      <c r="I58" s="7" t="n"/>
      <c r="J58" s="12" t="n"/>
      <c r="K58" s="12" t="n"/>
      <c r="L58" s="14" t="n"/>
      <c r="M58" s="12">
        <f>IF(AND(C58="",F58=""),"",IF(C58="","사번 미기재",IF(ISNA(MATCH(C58,'연차관리대장'!$A$5:$A$204,0)),"대장에 없는 사번",IF(A58="","사용일 미기재",IF(AND(F58="연차",G58=""),"일수 미기재",IF(AND(G58&lt;&gt;"",ISNUMBER(SEARCH("반차",F58)),N(G58)&lt;&gt;0.5),"반차는 0.5일",""))))))</f>
        <v/>
      </c>
    </row>
    <row r="59">
      <c r="A59" s="7" t="n"/>
      <c r="B59" s="7" t="n"/>
      <c r="C59" s="12" t="n"/>
      <c r="D59" s="12">
        <f>IF(C59="","",IFERROR(INDEX('연차관리대장'!$B$5:$B$204,MATCH(C59,'연차관리대장'!$A$5:$A$204,0)),""))</f>
        <v/>
      </c>
      <c r="E59" s="12">
        <f>IF(C59="","",IFERROR(INDEX('연차관리대장'!$C$5:$C$204,MATCH(C59,'연차관리대장'!$A$5:$A$204,0)),""))</f>
        <v/>
      </c>
      <c r="F59" s="12" t="n"/>
      <c r="G59" s="12" t="n"/>
      <c r="H59" s="12">
        <f>IF(F59="","",IF(OR(F59="오전 반차",F59="오후 반차"),0.5,IF(F59="연차",N(G59),0)))</f>
        <v/>
      </c>
      <c r="I59" s="7" t="n"/>
      <c r="J59" s="12" t="n"/>
      <c r="K59" s="12" t="n"/>
      <c r="L59" s="14" t="n"/>
      <c r="M59" s="12">
        <f>IF(AND(C59="",F59=""),"",IF(C59="","사번 미기재",IF(ISNA(MATCH(C59,'연차관리대장'!$A$5:$A$204,0)),"대장에 없는 사번",IF(A59="","사용일 미기재",IF(AND(F59="연차",G59=""),"일수 미기재",IF(AND(G59&lt;&gt;"",ISNUMBER(SEARCH("반차",F59)),N(G59)&lt;&gt;0.5),"반차는 0.5일",""))))))</f>
        <v/>
      </c>
    </row>
    <row r="60">
      <c r="A60" s="7" t="n"/>
      <c r="B60" s="7" t="n"/>
      <c r="C60" s="12" t="n"/>
      <c r="D60" s="12">
        <f>IF(C60="","",IFERROR(INDEX('연차관리대장'!$B$5:$B$204,MATCH(C60,'연차관리대장'!$A$5:$A$204,0)),""))</f>
        <v/>
      </c>
      <c r="E60" s="12">
        <f>IF(C60="","",IFERROR(INDEX('연차관리대장'!$C$5:$C$204,MATCH(C60,'연차관리대장'!$A$5:$A$204,0)),""))</f>
        <v/>
      </c>
      <c r="F60" s="12" t="n"/>
      <c r="G60" s="12" t="n"/>
      <c r="H60" s="12">
        <f>IF(F60="","",IF(OR(F60="오전 반차",F60="오후 반차"),0.5,IF(F60="연차",N(G60),0)))</f>
        <v/>
      </c>
      <c r="I60" s="7" t="n"/>
      <c r="J60" s="12" t="n"/>
      <c r="K60" s="12" t="n"/>
      <c r="L60" s="14" t="n"/>
      <c r="M60" s="12">
        <f>IF(AND(C60="",F60=""),"",IF(C60="","사번 미기재",IF(ISNA(MATCH(C60,'연차관리대장'!$A$5:$A$204,0)),"대장에 없는 사번",IF(A60="","사용일 미기재",IF(AND(F60="연차",G60=""),"일수 미기재",IF(AND(G60&lt;&gt;"",ISNUMBER(SEARCH("반차",F60)),N(G60)&lt;&gt;0.5),"반차는 0.5일",""))))))</f>
        <v/>
      </c>
    </row>
    <row r="61">
      <c r="A61" s="7" t="n"/>
      <c r="B61" s="7" t="n"/>
      <c r="C61" s="12" t="n"/>
      <c r="D61" s="12">
        <f>IF(C61="","",IFERROR(INDEX('연차관리대장'!$B$5:$B$204,MATCH(C61,'연차관리대장'!$A$5:$A$204,0)),""))</f>
        <v/>
      </c>
      <c r="E61" s="12">
        <f>IF(C61="","",IFERROR(INDEX('연차관리대장'!$C$5:$C$204,MATCH(C61,'연차관리대장'!$A$5:$A$204,0)),""))</f>
        <v/>
      </c>
      <c r="F61" s="12" t="n"/>
      <c r="G61" s="12" t="n"/>
      <c r="H61" s="12">
        <f>IF(F61="","",IF(OR(F61="오전 반차",F61="오후 반차"),0.5,IF(F61="연차",N(G61),0)))</f>
        <v/>
      </c>
      <c r="I61" s="7" t="n"/>
      <c r="J61" s="12" t="n"/>
      <c r="K61" s="12" t="n"/>
      <c r="L61" s="14" t="n"/>
      <c r="M61" s="12">
        <f>IF(AND(C61="",F61=""),"",IF(C61="","사번 미기재",IF(ISNA(MATCH(C61,'연차관리대장'!$A$5:$A$204,0)),"대장에 없는 사번",IF(A61="","사용일 미기재",IF(AND(F61="연차",G61=""),"일수 미기재",IF(AND(G61&lt;&gt;"",ISNUMBER(SEARCH("반차",F61)),N(G61)&lt;&gt;0.5),"반차는 0.5일",""))))))</f>
        <v/>
      </c>
    </row>
    <row r="62">
      <c r="A62" s="7" t="n"/>
      <c r="B62" s="7" t="n"/>
      <c r="C62" s="12" t="n"/>
      <c r="D62" s="12">
        <f>IF(C62="","",IFERROR(INDEX('연차관리대장'!$B$5:$B$204,MATCH(C62,'연차관리대장'!$A$5:$A$204,0)),""))</f>
        <v/>
      </c>
      <c r="E62" s="12">
        <f>IF(C62="","",IFERROR(INDEX('연차관리대장'!$C$5:$C$204,MATCH(C62,'연차관리대장'!$A$5:$A$204,0)),""))</f>
        <v/>
      </c>
      <c r="F62" s="12" t="n"/>
      <c r="G62" s="12" t="n"/>
      <c r="H62" s="12">
        <f>IF(F62="","",IF(OR(F62="오전 반차",F62="오후 반차"),0.5,IF(F62="연차",N(G62),0)))</f>
        <v/>
      </c>
      <c r="I62" s="7" t="n"/>
      <c r="J62" s="12" t="n"/>
      <c r="K62" s="12" t="n"/>
      <c r="L62" s="14" t="n"/>
      <c r="M62" s="12">
        <f>IF(AND(C62="",F62=""),"",IF(C62="","사번 미기재",IF(ISNA(MATCH(C62,'연차관리대장'!$A$5:$A$204,0)),"대장에 없는 사번",IF(A62="","사용일 미기재",IF(AND(F62="연차",G62=""),"일수 미기재",IF(AND(G62&lt;&gt;"",ISNUMBER(SEARCH("반차",F62)),N(G62)&lt;&gt;0.5),"반차는 0.5일",""))))))</f>
        <v/>
      </c>
    </row>
    <row r="63">
      <c r="A63" s="7" t="n"/>
      <c r="B63" s="7" t="n"/>
      <c r="C63" s="12" t="n"/>
      <c r="D63" s="12">
        <f>IF(C63="","",IFERROR(INDEX('연차관리대장'!$B$5:$B$204,MATCH(C63,'연차관리대장'!$A$5:$A$204,0)),""))</f>
        <v/>
      </c>
      <c r="E63" s="12">
        <f>IF(C63="","",IFERROR(INDEX('연차관리대장'!$C$5:$C$204,MATCH(C63,'연차관리대장'!$A$5:$A$204,0)),""))</f>
        <v/>
      </c>
      <c r="F63" s="12" t="n"/>
      <c r="G63" s="12" t="n"/>
      <c r="H63" s="12">
        <f>IF(F63="","",IF(OR(F63="오전 반차",F63="오후 반차"),0.5,IF(F63="연차",N(G63),0)))</f>
        <v/>
      </c>
      <c r="I63" s="7" t="n"/>
      <c r="J63" s="12" t="n"/>
      <c r="K63" s="12" t="n"/>
      <c r="L63" s="14" t="n"/>
      <c r="M63" s="12">
        <f>IF(AND(C63="",F63=""),"",IF(C63="","사번 미기재",IF(ISNA(MATCH(C63,'연차관리대장'!$A$5:$A$204,0)),"대장에 없는 사번",IF(A63="","사용일 미기재",IF(AND(F63="연차",G63=""),"일수 미기재",IF(AND(G63&lt;&gt;"",ISNUMBER(SEARCH("반차",F63)),N(G63)&lt;&gt;0.5),"반차는 0.5일",""))))))</f>
        <v/>
      </c>
    </row>
    <row r="64">
      <c r="A64" s="7" t="n"/>
      <c r="B64" s="7" t="n"/>
      <c r="C64" s="12" t="n"/>
      <c r="D64" s="12">
        <f>IF(C64="","",IFERROR(INDEX('연차관리대장'!$B$5:$B$204,MATCH(C64,'연차관리대장'!$A$5:$A$204,0)),""))</f>
        <v/>
      </c>
      <c r="E64" s="12">
        <f>IF(C64="","",IFERROR(INDEX('연차관리대장'!$C$5:$C$204,MATCH(C64,'연차관리대장'!$A$5:$A$204,0)),""))</f>
        <v/>
      </c>
      <c r="F64" s="12" t="n"/>
      <c r="G64" s="12" t="n"/>
      <c r="H64" s="12">
        <f>IF(F64="","",IF(OR(F64="오전 반차",F64="오후 반차"),0.5,IF(F64="연차",N(G64),0)))</f>
        <v/>
      </c>
      <c r="I64" s="7" t="n"/>
      <c r="J64" s="12" t="n"/>
      <c r="K64" s="12" t="n"/>
      <c r="L64" s="14" t="n"/>
      <c r="M64" s="12">
        <f>IF(AND(C64="",F64=""),"",IF(C64="","사번 미기재",IF(ISNA(MATCH(C64,'연차관리대장'!$A$5:$A$204,0)),"대장에 없는 사번",IF(A64="","사용일 미기재",IF(AND(F64="연차",G64=""),"일수 미기재",IF(AND(G64&lt;&gt;"",ISNUMBER(SEARCH("반차",F64)),N(G64)&lt;&gt;0.5),"반차는 0.5일",""))))))</f>
        <v/>
      </c>
    </row>
    <row r="65">
      <c r="A65" s="7" t="n"/>
      <c r="B65" s="7" t="n"/>
      <c r="C65" s="12" t="n"/>
      <c r="D65" s="12">
        <f>IF(C65="","",IFERROR(INDEX('연차관리대장'!$B$5:$B$204,MATCH(C65,'연차관리대장'!$A$5:$A$204,0)),""))</f>
        <v/>
      </c>
      <c r="E65" s="12">
        <f>IF(C65="","",IFERROR(INDEX('연차관리대장'!$C$5:$C$204,MATCH(C65,'연차관리대장'!$A$5:$A$204,0)),""))</f>
        <v/>
      </c>
      <c r="F65" s="12" t="n"/>
      <c r="G65" s="12" t="n"/>
      <c r="H65" s="12">
        <f>IF(F65="","",IF(OR(F65="오전 반차",F65="오후 반차"),0.5,IF(F65="연차",N(G65),0)))</f>
        <v/>
      </c>
      <c r="I65" s="7" t="n"/>
      <c r="J65" s="12" t="n"/>
      <c r="K65" s="12" t="n"/>
      <c r="L65" s="14" t="n"/>
      <c r="M65" s="12">
        <f>IF(AND(C65="",F65=""),"",IF(C65="","사번 미기재",IF(ISNA(MATCH(C65,'연차관리대장'!$A$5:$A$204,0)),"대장에 없는 사번",IF(A65="","사용일 미기재",IF(AND(F65="연차",G65=""),"일수 미기재",IF(AND(G65&lt;&gt;"",ISNUMBER(SEARCH("반차",F65)),N(G65)&lt;&gt;0.5),"반차는 0.5일",""))))))</f>
        <v/>
      </c>
    </row>
    <row r="66">
      <c r="A66" s="7" t="n"/>
      <c r="B66" s="7" t="n"/>
      <c r="C66" s="12" t="n"/>
      <c r="D66" s="12">
        <f>IF(C66="","",IFERROR(INDEX('연차관리대장'!$B$5:$B$204,MATCH(C66,'연차관리대장'!$A$5:$A$204,0)),""))</f>
        <v/>
      </c>
      <c r="E66" s="12">
        <f>IF(C66="","",IFERROR(INDEX('연차관리대장'!$C$5:$C$204,MATCH(C66,'연차관리대장'!$A$5:$A$204,0)),""))</f>
        <v/>
      </c>
      <c r="F66" s="12" t="n"/>
      <c r="G66" s="12" t="n"/>
      <c r="H66" s="12">
        <f>IF(F66="","",IF(OR(F66="오전 반차",F66="오후 반차"),0.5,IF(F66="연차",N(G66),0)))</f>
        <v/>
      </c>
      <c r="I66" s="7" t="n"/>
      <c r="J66" s="12" t="n"/>
      <c r="K66" s="12" t="n"/>
      <c r="L66" s="14" t="n"/>
      <c r="M66" s="12">
        <f>IF(AND(C66="",F66=""),"",IF(C66="","사번 미기재",IF(ISNA(MATCH(C66,'연차관리대장'!$A$5:$A$204,0)),"대장에 없는 사번",IF(A66="","사용일 미기재",IF(AND(F66="연차",G66=""),"일수 미기재",IF(AND(G66&lt;&gt;"",ISNUMBER(SEARCH("반차",F66)),N(G66)&lt;&gt;0.5),"반차는 0.5일",""))))))</f>
        <v/>
      </c>
    </row>
    <row r="67">
      <c r="A67" s="7" t="n"/>
      <c r="B67" s="7" t="n"/>
      <c r="C67" s="12" t="n"/>
      <c r="D67" s="12">
        <f>IF(C67="","",IFERROR(INDEX('연차관리대장'!$B$5:$B$204,MATCH(C67,'연차관리대장'!$A$5:$A$204,0)),""))</f>
        <v/>
      </c>
      <c r="E67" s="12">
        <f>IF(C67="","",IFERROR(INDEX('연차관리대장'!$C$5:$C$204,MATCH(C67,'연차관리대장'!$A$5:$A$204,0)),""))</f>
        <v/>
      </c>
      <c r="F67" s="12" t="n"/>
      <c r="G67" s="12" t="n"/>
      <c r="H67" s="12">
        <f>IF(F67="","",IF(OR(F67="오전 반차",F67="오후 반차"),0.5,IF(F67="연차",N(G67),0)))</f>
        <v/>
      </c>
      <c r="I67" s="7" t="n"/>
      <c r="J67" s="12" t="n"/>
      <c r="K67" s="12" t="n"/>
      <c r="L67" s="14" t="n"/>
      <c r="M67" s="12">
        <f>IF(AND(C67="",F67=""),"",IF(C67="","사번 미기재",IF(ISNA(MATCH(C67,'연차관리대장'!$A$5:$A$204,0)),"대장에 없는 사번",IF(A67="","사용일 미기재",IF(AND(F67="연차",G67=""),"일수 미기재",IF(AND(G67&lt;&gt;"",ISNUMBER(SEARCH("반차",F67)),N(G67)&lt;&gt;0.5),"반차는 0.5일",""))))))</f>
        <v/>
      </c>
    </row>
    <row r="68">
      <c r="A68" s="7" t="n"/>
      <c r="B68" s="7" t="n"/>
      <c r="C68" s="12" t="n"/>
      <c r="D68" s="12">
        <f>IF(C68="","",IFERROR(INDEX('연차관리대장'!$B$5:$B$204,MATCH(C68,'연차관리대장'!$A$5:$A$204,0)),""))</f>
        <v/>
      </c>
      <c r="E68" s="12">
        <f>IF(C68="","",IFERROR(INDEX('연차관리대장'!$C$5:$C$204,MATCH(C68,'연차관리대장'!$A$5:$A$204,0)),""))</f>
        <v/>
      </c>
      <c r="F68" s="12" t="n"/>
      <c r="G68" s="12" t="n"/>
      <c r="H68" s="12">
        <f>IF(F68="","",IF(OR(F68="오전 반차",F68="오후 반차"),0.5,IF(F68="연차",N(G68),0)))</f>
        <v/>
      </c>
      <c r="I68" s="7" t="n"/>
      <c r="J68" s="12" t="n"/>
      <c r="K68" s="12" t="n"/>
      <c r="L68" s="14" t="n"/>
      <c r="M68" s="12">
        <f>IF(AND(C68="",F68=""),"",IF(C68="","사번 미기재",IF(ISNA(MATCH(C68,'연차관리대장'!$A$5:$A$204,0)),"대장에 없는 사번",IF(A68="","사용일 미기재",IF(AND(F68="연차",G68=""),"일수 미기재",IF(AND(G68&lt;&gt;"",ISNUMBER(SEARCH("반차",F68)),N(G68)&lt;&gt;0.5),"반차는 0.5일",""))))))</f>
        <v/>
      </c>
    </row>
    <row r="69">
      <c r="A69" s="7" t="n"/>
      <c r="B69" s="7" t="n"/>
      <c r="C69" s="12" t="n"/>
      <c r="D69" s="12">
        <f>IF(C69="","",IFERROR(INDEX('연차관리대장'!$B$5:$B$204,MATCH(C69,'연차관리대장'!$A$5:$A$204,0)),""))</f>
        <v/>
      </c>
      <c r="E69" s="12">
        <f>IF(C69="","",IFERROR(INDEX('연차관리대장'!$C$5:$C$204,MATCH(C69,'연차관리대장'!$A$5:$A$204,0)),""))</f>
        <v/>
      </c>
      <c r="F69" s="12" t="n"/>
      <c r="G69" s="12" t="n"/>
      <c r="H69" s="12">
        <f>IF(F69="","",IF(OR(F69="오전 반차",F69="오후 반차"),0.5,IF(F69="연차",N(G69),0)))</f>
        <v/>
      </c>
      <c r="I69" s="7" t="n"/>
      <c r="J69" s="12" t="n"/>
      <c r="K69" s="12" t="n"/>
      <c r="L69" s="14" t="n"/>
      <c r="M69" s="12">
        <f>IF(AND(C69="",F69=""),"",IF(C69="","사번 미기재",IF(ISNA(MATCH(C69,'연차관리대장'!$A$5:$A$204,0)),"대장에 없는 사번",IF(A69="","사용일 미기재",IF(AND(F69="연차",G69=""),"일수 미기재",IF(AND(G69&lt;&gt;"",ISNUMBER(SEARCH("반차",F69)),N(G69)&lt;&gt;0.5),"반차는 0.5일",""))))))</f>
        <v/>
      </c>
    </row>
    <row r="70">
      <c r="A70" s="7" t="n"/>
      <c r="B70" s="7" t="n"/>
      <c r="C70" s="12" t="n"/>
      <c r="D70" s="12">
        <f>IF(C70="","",IFERROR(INDEX('연차관리대장'!$B$5:$B$204,MATCH(C70,'연차관리대장'!$A$5:$A$204,0)),""))</f>
        <v/>
      </c>
      <c r="E70" s="12">
        <f>IF(C70="","",IFERROR(INDEX('연차관리대장'!$C$5:$C$204,MATCH(C70,'연차관리대장'!$A$5:$A$204,0)),""))</f>
        <v/>
      </c>
      <c r="F70" s="12" t="n"/>
      <c r="G70" s="12" t="n"/>
      <c r="H70" s="12">
        <f>IF(F70="","",IF(OR(F70="오전 반차",F70="오후 반차"),0.5,IF(F70="연차",N(G70),0)))</f>
        <v/>
      </c>
      <c r="I70" s="7" t="n"/>
      <c r="J70" s="12" t="n"/>
      <c r="K70" s="12" t="n"/>
      <c r="L70" s="14" t="n"/>
      <c r="M70" s="12">
        <f>IF(AND(C70="",F70=""),"",IF(C70="","사번 미기재",IF(ISNA(MATCH(C70,'연차관리대장'!$A$5:$A$204,0)),"대장에 없는 사번",IF(A70="","사용일 미기재",IF(AND(F70="연차",G70=""),"일수 미기재",IF(AND(G70&lt;&gt;"",ISNUMBER(SEARCH("반차",F70)),N(G70)&lt;&gt;0.5),"반차는 0.5일",""))))))</f>
        <v/>
      </c>
    </row>
    <row r="71">
      <c r="A71" s="7" t="n"/>
      <c r="B71" s="7" t="n"/>
      <c r="C71" s="12" t="n"/>
      <c r="D71" s="12">
        <f>IF(C71="","",IFERROR(INDEX('연차관리대장'!$B$5:$B$204,MATCH(C71,'연차관리대장'!$A$5:$A$204,0)),""))</f>
        <v/>
      </c>
      <c r="E71" s="12">
        <f>IF(C71="","",IFERROR(INDEX('연차관리대장'!$C$5:$C$204,MATCH(C71,'연차관리대장'!$A$5:$A$204,0)),""))</f>
        <v/>
      </c>
      <c r="F71" s="12" t="n"/>
      <c r="G71" s="12" t="n"/>
      <c r="H71" s="12">
        <f>IF(F71="","",IF(OR(F71="오전 반차",F71="오후 반차"),0.5,IF(F71="연차",N(G71),0)))</f>
        <v/>
      </c>
      <c r="I71" s="7" t="n"/>
      <c r="J71" s="12" t="n"/>
      <c r="K71" s="12" t="n"/>
      <c r="L71" s="14" t="n"/>
      <c r="M71" s="12">
        <f>IF(AND(C71="",F71=""),"",IF(C71="","사번 미기재",IF(ISNA(MATCH(C71,'연차관리대장'!$A$5:$A$204,0)),"대장에 없는 사번",IF(A71="","사용일 미기재",IF(AND(F71="연차",G71=""),"일수 미기재",IF(AND(G71&lt;&gt;"",ISNUMBER(SEARCH("반차",F71)),N(G71)&lt;&gt;0.5),"반차는 0.5일",""))))))</f>
        <v/>
      </c>
    </row>
    <row r="72">
      <c r="A72" s="7" t="n"/>
      <c r="B72" s="7" t="n"/>
      <c r="C72" s="12" t="n"/>
      <c r="D72" s="12">
        <f>IF(C72="","",IFERROR(INDEX('연차관리대장'!$B$5:$B$204,MATCH(C72,'연차관리대장'!$A$5:$A$204,0)),""))</f>
        <v/>
      </c>
      <c r="E72" s="12">
        <f>IF(C72="","",IFERROR(INDEX('연차관리대장'!$C$5:$C$204,MATCH(C72,'연차관리대장'!$A$5:$A$204,0)),""))</f>
        <v/>
      </c>
      <c r="F72" s="12" t="n"/>
      <c r="G72" s="12" t="n"/>
      <c r="H72" s="12">
        <f>IF(F72="","",IF(OR(F72="오전 반차",F72="오후 반차"),0.5,IF(F72="연차",N(G72),0)))</f>
        <v/>
      </c>
      <c r="I72" s="7" t="n"/>
      <c r="J72" s="12" t="n"/>
      <c r="K72" s="12" t="n"/>
      <c r="L72" s="14" t="n"/>
      <c r="M72" s="12">
        <f>IF(AND(C72="",F72=""),"",IF(C72="","사번 미기재",IF(ISNA(MATCH(C72,'연차관리대장'!$A$5:$A$204,0)),"대장에 없는 사번",IF(A72="","사용일 미기재",IF(AND(F72="연차",G72=""),"일수 미기재",IF(AND(G72&lt;&gt;"",ISNUMBER(SEARCH("반차",F72)),N(G72)&lt;&gt;0.5),"반차는 0.5일",""))))))</f>
        <v/>
      </c>
    </row>
    <row r="73">
      <c r="A73" s="7" t="n"/>
      <c r="B73" s="7" t="n"/>
      <c r="C73" s="12" t="n"/>
      <c r="D73" s="12">
        <f>IF(C73="","",IFERROR(INDEX('연차관리대장'!$B$5:$B$204,MATCH(C73,'연차관리대장'!$A$5:$A$204,0)),""))</f>
        <v/>
      </c>
      <c r="E73" s="12">
        <f>IF(C73="","",IFERROR(INDEX('연차관리대장'!$C$5:$C$204,MATCH(C73,'연차관리대장'!$A$5:$A$204,0)),""))</f>
        <v/>
      </c>
      <c r="F73" s="12" t="n"/>
      <c r="G73" s="12" t="n"/>
      <c r="H73" s="12">
        <f>IF(F73="","",IF(OR(F73="오전 반차",F73="오후 반차"),0.5,IF(F73="연차",N(G73),0)))</f>
        <v/>
      </c>
      <c r="I73" s="7" t="n"/>
      <c r="J73" s="12" t="n"/>
      <c r="K73" s="12" t="n"/>
      <c r="L73" s="14" t="n"/>
      <c r="M73" s="12">
        <f>IF(AND(C73="",F73=""),"",IF(C73="","사번 미기재",IF(ISNA(MATCH(C73,'연차관리대장'!$A$5:$A$204,0)),"대장에 없는 사번",IF(A73="","사용일 미기재",IF(AND(F73="연차",G73=""),"일수 미기재",IF(AND(G73&lt;&gt;"",ISNUMBER(SEARCH("반차",F73)),N(G73)&lt;&gt;0.5),"반차는 0.5일",""))))))</f>
        <v/>
      </c>
    </row>
    <row r="74">
      <c r="A74" s="7" t="n"/>
      <c r="B74" s="7" t="n"/>
      <c r="C74" s="12" t="n"/>
      <c r="D74" s="12">
        <f>IF(C74="","",IFERROR(INDEX('연차관리대장'!$B$5:$B$204,MATCH(C74,'연차관리대장'!$A$5:$A$204,0)),""))</f>
        <v/>
      </c>
      <c r="E74" s="12">
        <f>IF(C74="","",IFERROR(INDEX('연차관리대장'!$C$5:$C$204,MATCH(C74,'연차관리대장'!$A$5:$A$204,0)),""))</f>
        <v/>
      </c>
      <c r="F74" s="12" t="n"/>
      <c r="G74" s="12" t="n"/>
      <c r="H74" s="12">
        <f>IF(F74="","",IF(OR(F74="오전 반차",F74="오후 반차"),0.5,IF(F74="연차",N(G74),0)))</f>
        <v/>
      </c>
      <c r="I74" s="7" t="n"/>
      <c r="J74" s="12" t="n"/>
      <c r="K74" s="12" t="n"/>
      <c r="L74" s="14" t="n"/>
      <c r="M74" s="12">
        <f>IF(AND(C74="",F74=""),"",IF(C74="","사번 미기재",IF(ISNA(MATCH(C74,'연차관리대장'!$A$5:$A$204,0)),"대장에 없는 사번",IF(A74="","사용일 미기재",IF(AND(F74="연차",G74=""),"일수 미기재",IF(AND(G74&lt;&gt;"",ISNUMBER(SEARCH("반차",F74)),N(G74)&lt;&gt;0.5),"반차는 0.5일",""))))))</f>
        <v/>
      </c>
    </row>
    <row r="75">
      <c r="A75" s="7" t="n"/>
      <c r="B75" s="7" t="n"/>
      <c r="C75" s="12" t="n"/>
      <c r="D75" s="12">
        <f>IF(C75="","",IFERROR(INDEX('연차관리대장'!$B$5:$B$204,MATCH(C75,'연차관리대장'!$A$5:$A$204,0)),""))</f>
        <v/>
      </c>
      <c r="E75" s="12">
        <f>IF(C75="","",IFERROR(INDEX('연차관리대장'!$C$5:$C$204,MATCH(C75,'연차관리대장'!$A$5:$A$204,0)),""))</f>
        <v/>
      </c>
      <c r="F75" s="12" t="n"/>
      <c r="G75" s="12" t="n"/>
      <c r="H75" s="12">
        <f>IF(F75="","",IF(OR(F75="오전 반차",F75="오후 반차"),0.5,IF(F75="연차",N(G75),0)))</f>
        <v/>
      </c>
      <c r="I75" s="7" t="n"/>
      <c r="J75" s="12" t="n"/>
      <c r="K75" s="12" t="n"/>
      <c r="L75" s="14" t="n"/>
      <c r="M75" s="12">
        <f>IF(AND(C75="",F75=""),"",IF(C75="","사번 미기재",IF(ISNA(MATCH(C75,'연차관리대장'!$A$5:$A$204,0)),"대장에 없는 사번",IF(A75="","사용일 미기재",IF(AND(F75="연차",G75=""),"일수 미기재",IF(AND(G75&lt;&gt;"",ISNUMBER(SEARCH("반차",F75)),N(G75)&lt;&gt;0.5),"반차는 0.5일",""))))))</f>
        <v/>
      </c>
    </row>
    <row r="76">
      <c r="A76" s="7" t="n"/>
      <c r="B76" s="7" t="n"/>
      <c r="C76" s="12" t="n"/>
      <c r="D76" s="12">
        <f>IF(C76="","",IFERROR(INDEX('연차관리대장'!$B$5:$B$204,MATCH(C76,'연차관리대장'!$A$5:$A$204,0)),""))</f>
        <v/>
      </c>
      <c r="E76" s="12">
        <f>IF(C76="","",IFERROR(INDEX('연차관리대장'!$C$5:$C$204,MATCH(C76,'연차관리대장'!$A$5:$A$204,0)),""))</f>
        <v/>
      </c>
      <c r="F76" s="12" t="n"/>
      <c r="G76" s="12" t="n"/>
      <c r="H76" s="12">
        <f>IF(F76="","",IF(OR(F76="오전 반차",F76="오후 반차"),0.5,IF(F76="연차",N(G76),0)))</f>
        <v/>
      </c>
      <c r="I76" s="7" t="n"/>
      <c r="J76" s="12" t="n"/>
      <c r="K76" s="12" t="n"/>
      <c r="L76" s="14" t="n"/>
      <c r="M76" s="12">
        <f>IF(AND(C76="",F76=""),"",IF(C76="","사번 미기재",IF(ISNA(MATCH(C76,'연차관리대장'!$A$5:$A$204,0)),"대장에 없는 사번",IF(A76="","사용일 미기재",IF(AND(F76="연차",G76=""),"일수 미기재",IF(AND(G76&lt;&gt;"",ISNUMBER(SEARCH("반차",F76)),N(G76)&lt;&gt;0.5),"반차는 0.5일",""))))))</f>
        <v/>
      </c>
    </row>
    <row r="77">
      <c r="A77" s="7" t="n"/>
      <c r="B77" s="7" t="n"/>
      <c r="C77" s="12" t="n"/>
      <c r="D77" s="12">
        <f>IF(C77="","",IFERROR(INDEX('연차관리대장'!$B$5:$B$204,MATCH(C77,'연차관리대장'!$A$5:$A$204,0)),""))</f>
        <v/>
      </c>
      <c r="E77" s="12">
        <f>IF(C77="","",IFERROR(INDEX('연차관리대장'!$C$5:$C$204,MATCH(C77,'연차관리대장'!$A$5:$A$204,0)),""))</f>
        <v/>
      </c>
      <c r="F77" s="12" t="n"/>
      <c r="G77" s="12" t="n"/>
      <c r="H77" s="12">
        <f>IF(F77="","",IF(OR(F77="오전 반차",F77="오후 반차"),0.5,IF(F77="연차",N(G77),0)))</f>
        <v/>
      </c>
      <c r="I77" s="7" t="n"/>
      <c r="J77" s="12" t="n"/>
      <c r="K77" s="12" t="n"/>
      <c r="L77" s="14" t="n"/>
      <c r="M77" s="12">
        <f>IF(AND(C77="",F77=""),"",IF(C77="","사번 미기재",IF(ISNA(MATCH(C77,'연차관리대장'!$A$5:$A$204,0)),"대장에 없는 사번",IF(A77="","사용일 미기재",IF(AND(F77="연차",G77=""),"일수 미기재",IF(AND(G77&lt;&gt;"",ISNUMBER(SEARCH("반차",F77)),N(G77)&lt;&gt;0.5),"반차는 0.5일",""))))))</f>
        <v/>
      </c>
    </row>
    <row r="78">
      <c r="A78" s="7" t="n"/>
      <c r="B78" s="7" t="n"/>
      <c r="C78" s="12" t="n"/>
      <c r="D78" s="12">
        <f>IF(C78="","",IFERROR(INDEX('연차관리대장'!$B$5:$B$204,MATCH(C78,'연차관리대장'!$A$5:$A$204,0)),""))</f>
        <v/>
      </c>
      <c r="E78" s="12">
        <f>IF(C78="","",IFERROR(INDEX('연차관리대장'!$C$5:$C$204,MATCH(C78,'연차관리대장'!$A$5:$A$204,0)),""))</f>
        <v/>
      </c>
      <c r="F78" s="12" t="n"/>
      <c r="G78" s="12" t="n"/>
      <c r="H78" s="12">
        <f>IF(F78="","",IF(OR(F78="오전 반차",F78="오후 반차"),0.5,IF(F78="연차",N(G78),0)))</f>
        <v/>
      </c>
      <c r="I78" s="7" t="n"/>
      <c r="J78" s="12" t="n"/>
      <c r="K78" s="12" t="n"/>
      <c r="L78" s="14" t="n"/>
      <c r="M78" s="12">
        <f>IF(AND(C78="",F78=""),"",IF(C78="","사번 미기재",IF(ISNA(MATCH(C78,'연차관리대장'!$A$5:$A$204,0)),"대장에 없는 사번",IF(A78="","사용일 미기재",IF(AND(F78="연차",G78=""),"일수 미기재",IF(AND(G78&lt;&gt;"",ISNUMBER(SEARCH("반차",F78)),N(G78)&lt;&gt;0.5),"반차는 0.5일",""))))))</f>
        <v/>
      </c>
    </row>
    <row r="79">
      <c r="A79" s="7" t="n"/>
      <c r="B79" s="7" t="n"/>
      <c r="C79" s="12" t="n"/>
      <c r="D79" s="12">
        <f>IF(C79="","",IFERROR(INDEX('연차관리대장'!$B$5:$B$204,MATCH(C79,'연차관리대장'!$A$5:$A$204,0)),""))</f>
        <v/>
      </c>
      <c r="E79" s="12">
        <f>IF(C79="","",IFERROR(INDEX('연차관리대장'!$C$5:$C$204,MATCH(C79,'연차관리대장'!$A$5:$A$204,0)),""))</f>
        <v/>
      </c>
      <c r="F79" s="12" t="n"/>
      <c r="G79" s="12" t="n"/>
      <c r="H79" s="12">
        <f>IF(F79="","",IF(OR(F79="오전 반차",F79="오후 반차"),0.5,IF(F79="연차",N(G79),0)))</f>
        <v/>
      </c>
      <c r="I79" s="7" t="n"/>
      <c r="J79" s="12" t="n"/>
      <c r="K79" s="12" t="n"/>
      <c r="L79" s="14" t="n"/>
      <c r="M79" s="12">
        <f>IF(AND(C79="",F79=""),"",IF(C79="","사번 미기재",IF(ISNA(MATCH(C79,'연차관리대장'!$A$5:$A$204,0)),"대장에 없는 사번",IF(A79="","사용일 미기재",IF(AND(F79="연차",G79=""),"일수 미기재",IF(AND(G79&lt;&gt;"",ISNUMBER(SEARCH("반차",F79)),N(G79)&lt;&gt;0.5),"반차는 0.5일",""))))))</f>
        <v/>
      </c>
    </row>
    <row r="80">
      <c r="A80" s="7" t="n"/>
      <c r="B80" s="7" t="n"/>
      <c r="C80" s="12" t="n"/>
      <c r="D80" s="12">
        <f>IF(C80="","",IFERROR(INDEX('연차관리대장'!$B$5:$B$204,MATCH(C80,'연차관리대장'!$A$5:$A$204,0)),""))</f>
        <v/>
      </c>
      <c r="E80" s="12">
        <f>IF(C80="","",IFERROR(INDEX('연차관리대장'!$C$5:$C$204,MATCH(C80,'연차관리대장'!$A$5:$A$204,0)),""))</f>
        <v/>
      </c>
      <c r="F80" s="12" t="n"/>
      <c r="G80" s="12" t="n"/>
      <c r="H80" s="12">
        <f>IF(F80="","",IF(OR(F80="오전 반차",F80="오후 반차"),0.5,IF(F80="연차",N(G80),0)))</f>
        <v/>
      </c>
      <c r="I80" s="7" t="n"/>
      <c r="J80" s="12" t="n"/>
      <c r="K80" s="12" t="n"/>
      <c r="L80" s="14" t="n"/>
      <c r="M80" s="12">
        <f>IF(AND(C80="",F80=""),"",IF(C80="","사번 미기재",IF(ISNA(MATCH(C80,'연차관리대장'!$A$5:$A$204,0)),"대장에 없는 사번",IF(A80="","사용일 미기재",IF(AND(F80="연차",G80=""),"일수 미기재",IF(AND(G80&lt;&gt;"",ISNUMBER(SEARCH("반차",F80)),N(G80)&lt;&gt;0.5),"반차는 0.5일",""))))))</f>
        <v/>
      </c>
    </row>
    <row r="81">
      <c r="A81" s="7" t="n"/>
      <c r="B81" s="7" t="n"/>
      <c r="C81" s="12" t="n"/>
      <c r="D81" s="12">
        <f>IF(C81="","",IFERROR(INDEX('연차관리대장'!$B$5:$B$204,MATCH(C81,'연차관리대장'!$A$5:$A$204,0)),""))</f>
        <v/>
      </c>
      <c r="E81" s="12">
        <f>IF(C81="","",IFERROR(INDEX('연차관리대장'!$C$5:$C$204,MATCH(C81,'연차관리대장'!$A$5:$A$204,0)),""))</f>
        <v/>
      </c>
      <c r="F81" s="12" t="n"/>
      <c r="G81" s="12" t="n"/>
      <c r="H81" s="12">
        <f>IF(F81="","",IF(OR(F81="오전 반차",F81="오후 반차"),0.5,IF(F81="연차",N(G81),0)))</f>
        <v/>
      </c>
      <c r="I81" s="7" t="n"/>
      <c r="J81" s="12" t="n"/>
      <c r="K81" s="12" t="n"/>
      <c r="L81" s="14" t="n"/>
      <c r="M81" s="12">
        <f>IF(AND(C81="",F81=""),"",IF(C81="","사번 미기재",IF(ISNA(MATCH(C81,'연차관리대장'!$A$5:$A$204,0)),"대장에 없는 사번",IF(A81="","사용일 미기재",IF(AND(F81="연차",G81=""),"일수 미기재",IF(AND(G81&lt;&gt;"",ISNUMBER(SEARCH("반차",F81)),N(G81)&lt;&gt;0.5),"반차는 0.5일",""))))))</f>
        <v/>
      </c>
    </row>
    <row r="82">
      <c r="A82" s="7" t="n"/>
      <c r="B82" s="7" t="n"/>
      <c r="C82" s="12" t="n"/>
      <c r="D82" s="12">
        <f>IF(C82="","",IFERROR(INDEX('연차관리대장'!$B$5:$B$204,MATCH(C82,'연차관리대장'!$A$5:$A$204,0)),""))</f>
        <v/>
      </c>
      <c r="E82" s="12">
        <f>IF(C82="","",IFERROR(INDEX('연차관리대장'!$C$5:$C$204,MATCH(C82,'연차관리대장'!$A$5:$A$204,0)),""))</f>
        <v/>
      </c>
      <c r="F82" s="12" t="n"/>
      <c r="G82" s="12" t="n"/>
      <c r="H82" s="12">
        <f>IF(F82="","",IF(OR(F82="오전 반차",F82="오후 반차"),0.5,IF(F82="연차",N(G82),0)))</f>
        <v/>
      </c>
      <c r="I82" s="7" t="n"/>
      <c r="J82" s="12" t="n"/>
      <c r="K82" s="12" t="n"/>
      <c r="L82" s="14" t="n"/>
      <c r="M82" s="12">
        <f>IF(AND(C82="",F82=""),"",IF(C82="","사번 미기재",IF(ISNA(MATCH(C82,'연차관리대장'!$A$5:$A$204,0)),"대장에 없는 사번",IF(A82="","사용일 미기재",IF(AND(F82="연차",G82=""),"일수 미기재",IF(AND(G82&lt;&gt;"",ISNUMBER(SEARCH("반차",F82)),N(G82)&lt;&gt;0.5),"반차는 0.5일",""))))))</f>
        <v/>
      </c>
    </row>
    <row r="83">
      <c r="A83" s="7" t="n"/>
      <c r="B83" s="7" t="n"/>
      <c r="C83" s="12" t="n"/>
      <c r="D83" s="12">
        <f>IF(C83="","",IFERROR(INDEX('연차관리대장'!$B$5:$B$204,MATCH(C83,'연차관리대장'!$A$5:$A$204,0)),""))</f>
        <v/>
      </c>
      <c r="E83" s="12">
        <f>IF(C83="","",IFERROR(INDEX('연차관리대장'!$C$5:$C$204,MATCH(C83,'연차관리대장'!$A$5:$A$204,0)),""))</f>
        <v/>
      </c>
      <c r="F83" s="12" t="n"/>
      <c r="G83" s="12" t="n"/>
      <c r="H83" s="12">
        <f>IF(F83="","",IF(OR(F83="오전 반차",F83="오후 반차"),0.5,IF(F83="연차",N(G83),0)))</f>
        <v/>
      </c>
      <c r="I83" s="7" t="n"/>
      <c r="J83" s="12" t="n"/>
      <c r="K83" s="12" t="n"/>
      <c r="L83" s="14" t="n"/>
      <c r="M83" s="12">
        <f>IF(AND(C83="",F83=""),"",IF(C83="","사번 미기재",IF(ISNA(MATCH(C83,'연차관리대장'!$A$5:$A$204,0)),"대장에 없는 사번",IF(A83="","사용일 미기재",IF(AND(F83="연차",G83=""),"일수 미기재",IF(AND(G83&lt;&gt;"",ISNUMBER(SEARCH("반차",F83)),N(G83)&lt;&gt;0.5),"반차는 0.5일",""))))))</f>
        <v/>
      </c>
    </row>
    <row r="84">
      <c r="A84" s="7" t="n"/>
      <c r="B84" s="7" t="n"/>
      <c r="C84" s="12" t="n"/>
      <c r="D84" s="12">
        <f>IF(C84="","",IFERROR(INDEX('연차관리대장'!$B$5:$B$204,MATCH(C84,'연차관리대장'!$A$5:$A$204,0)),""))</f>
        <v/>
      </c>
      <c r="E84" s="12">
        <f>IF(C84="","",IFERROR(INDEX('연차관리대장'!$C$5:$C$204,MATCH(C84,'연차관리대장'!$A$5:$A$204,0)),""))</f>
        <v/>
      </c>
      <c r="F84" s="12" t="n"/>
      <c r="G84" s="12" t="n"/>
      <c r="H84" s="12">
        <f>IF(F84="","",IF(OR(F84="오전 반차",F84="오후 반차"),0.5,IF(F84="연차",N(G84),0)))</f>
        <v/>
      </c>
      <c r="I84" s="7" t="n"/>
      <c r="J84" s="12" t="n"/>
      <c r="K84" s="12" t="n"/>
      <c r="L84" s="14" t="n"/>
      <c r="M84" s="12">
        <f>IF(AND(C84="",F84=""),"",IF(C84="","사번 미기재",IF(ISNA(MATCH(C84,'연차관리대장'!$A$5:$A$204,0)),"대장에 없는 사번",IF(A84="","사용일 미기재",IF(AND(F84="연차",G84=""),"일수 미기재",IF(AND(G84&lt;&gt;"",ISNUMBER(SEARCH("반차",F84)),N(G84)&lt;&gt;0.5),"반차는 0.5일",""))))))</f>
        <v/>
      </c>
    </row>
    <row r="85">
      <c r="A85" s="7" t="n"/>
      <c r="B85" s="7" t="n"/>
      <c r="C85" s="12" t="n"/>
      <c r="D85" s="12">
        <f>IF(C85="","",IFERROR(INDEX('연차관리대장'!$B$5:$B$204,MATCH(C85,'연차관리대장'!$A$5:$A$204,0)),""))</f>
        <v/>
      </c>
      <c r="E85" s="12">
        <f>IF(C85="","",IFERROR(INDEX('연차관리대장'!$C$5:$C$204,MATCH(C85,'연차관리대장'!$A$5:$A$204,0)),""))</f>
        <v/>
      </c>
      <c r="F85" s="12" t="n"/>
      <c r="G85" s="12" t="n"/>
      <c r="H85" s="12">
        <f>IF(F85="","",IF(OR(F85="오전 반차",F85="오후 반차"),0.5,IF(F85="연차",N(G85),0)))</f>
        <v/>
      </c>
      <c r="I85" s="7" t="n"/>
      <c r="J85" s="12" t="n"/>
      <c r="K85" s="12" t="n"/>
      <c r="L85" s="14" t="n"/>
      <c r="M85" s="12">
        <f>IF(AND(C85="",F85=""),"",IF(C85="","사번 미기재",IF(ISNA(MATCH(C85,'연차관리대장'!$A$5:$A$204,0)),"대장에 없는 사번",IF(A85="","사용일 미기재",IF(AND(F85="연차",G85=""),"일수 미기재",IF(AND(G85&lt;&gt;"",ISNUMBER(SEARCH("반차",F85)),N(G85)&lt;&gt;0.5),"반차는 0.5일",""))))))</f>
        <v/>
      </c>
    </row>
    <row r="86">
      <c r="A86" s="7" t="n"/>
      <c r="B86" s="7" t="n"/>
      <c r="C86" s="12" t="n"/>
      <c r="D86" s="12">
        <f>IF(C86="","",IFERROR(INDEX('연차관리대장'!$B$5:$B$204,MATCH(C86,'연차관리대장'!$A$5:$A$204,0)),""))</f>
        <v/>
      </c>
      <c r="E86" s="12">
        <f>IF(C86="","",IFERROR(INDEX('연차관리대장'!$C$5:$C$204,MATCH(C86,'연차관리대장'!$A$5:$A$204,0)),""))</f>
        <v/>
      </c>
      <c r="F86" s="12" t="n"/>
      <c r="G86" s="12" t="n"/>
      <c r="H86" s="12">
        <f>IF(F86="","",IF(OR(F86="오전 반차",F86="오후 반차"),0.5,IF(F86="연차",N(G86),0)))</f>
        <v/>
      </c>
      <c r="I86" s="7" t="n"/>
      <c r="J86" s="12" t="n"/>
      <c r="K86" s="12" t="n"/>
      <c r="L86" s="14" t="n"/>
      <c r="M86" s="12">
        <f>IF(AND(C86="",F86=""),"",IF(C86="","사번 미기재",IF(ISNA(MATCH(C86,'연차관리대장'!$A$5:$A$204,0)),"대장에 없는 사번",IF(A86="","사용일 미기재",IF(AND(F86="연차",G86=""),"일수 미기재",IF(AND(G86&lt;&gt;"",ISNUMBER(SEARCH("반차",F86)),N(G86)&lt;&gt;0.5),"반차는 0.5일",""))))))</f>
        <v/>
      </c>
    </row>
    <row r="87">
      <c r="A87" s="7" t="n"/>
      <c r="B87" s="7" t="n"/>
      <c r="C87" s="12" t="n"/>
      <c r="D87" s="12">
        <f>IF(C87="","",IFERROR(INDEX('연차관리대장'!$B$5:$B$204,MATCH(C87,'연차관리대장'!$A$5:$A$204,0)),""))</f>
        <v/>
      </c>
      <c r="E87" s="12">
        <f>IF(C87="","",IFERROR(INDEX('연차관리대장'!$C$5:$C$204,MATCH(C87,'연차관리대장'!$A$5:$A$204,0)),""))</f>
        <v/>
      </c>
      <c r="F87" s="12" t="n"/>
      <c r="G87" s="12" t="n"/>
      <c r="H87" s="12">
        <f>IF(F87="","",IF(OR(F87="오전 반차",F87="오후 반차"),0.5,IF(F87="연차",N(G87),0)))</f>
        <v/>
      </c>
      <c r="I87" s="7" t="n"/>
      <c r="J87" s="12" t="n"/>
      <c r="K87" s="12" t="n"/>
      <c r="L87" s="14" t="n"/>
      <c r="M87" s="12">
        <f>IF(AND(C87="",F87=""),"",IF(C87="","사번 미기재",IF(ISNA(MATCH(C87,'연차관리대장'!$A$5:$A$204,0)),"대장에 없는 사번",IF(A87="","사용일 미기재",IF(AND(F87="연차",G87=""),"일수 미기재",IF(AND(G87&lt;&gt;"",ISNUMBER(SEARCH("반차",F87)),N(G87)&lt;&gt;0.5),"반차는 0.5일",""))))))</f>
        <v/>
      </c>
    </row>
    <row r="88">
      <c r="A88" s="7" t="n"/>
      <c r="B88" s="7" t="n"/>
      <c r="C88" s="12" t="n"/>
      <c r="D88" s="12">
        <f>IF(C88="","",IFERROR(INDEX('연차관리대장'!$B$5:$B$204,MATCH(C88,'연차관리대장'!$A$5:$A$204,0)),""))</f>
        <v/>
      </c>
      <c r="E88" s="12">
        <f>IF(C88="","",IFERROR(INDEX('연차관리대장'!$C$5:$C$204,MATCH(C88,'연차관리대장'!$A$5:$A$204,0)),""))</f>
        <v/>
      </c>
      <c r="F88" s="12" t="n"/>
      <c r="G88" s="12" t="n"/>
      <c r="H88" s="12">
        <f>IF(F88="","",IF(OR(F88="오전 반차",F88="오후 반차"),0.5,IF(F88="연차",N(G88),0)))</f>
        <v/>
      </c>
      <c r="I88" s="7" t="n"/>
      <c r="J88" s="12" t="n"/>
      <c r="K88" s="12" t="n"/>
      <c r="L88" s="14" t="n"/>
      <c r="M88" s="12">
        <f>IF(AND(C88="",F88=""),"",IF(C88="","사번 미기재",IF(ISNA(MATCH(C88,'연차관리대장'!$A$5:$A$204,0)),"대장에 없는 사번",IF(A88="","사용일 미기재",IF(AND(F88="연차",G88=""),"일수 미기재",IF(AND(G88&lt;&gt;"",ISNUMBER(SEARCH("반차",F88)),N(G88)&lt;&gt;0.5),"반차는 0.5일",""))))))</f>
        <v/>
      </c>
    </row>
    <row r="89">
      <c r="A89" s="7" t="n"/>
      <c r="B89" s="7" t="n"/>
      <c r="C89" s="12" t="n"/>
      <c r="D89" s="12">
        <f>IF(C89="","",IFERROR(INDEX('연차관리대장'!$B$5:$B$204,MATCH(C89,'연차관리대장'!$A$5:$A$204,0)),""))</f>
        <v/>
      </c>
      <c r="E89" s="12">
        <f>IF(C89="","",IFERROR(INDEX('연차관리대장'!$C$5:$C$204,MATCH(C89,'연차관리대장'!$A$5:$A$204,0)),""))</f>
        <v/>
      </c>
      <c r="F89" s="12" t="n"/>
      <c r="G89" s="12" t="n"/>
      <c r="H89" s="12">
        <f>IF(F89="","",IF(OR(F89="오전 반차",F89="오후 반차"),0.5,IF(F89="연차",N(G89),0)))</f>
        <v/>
      </c>
      <c r="I89" s="7" t="n"/>
      <c r="J89" s="12" t="n"/>
      <c r="K89" s="12" t="n"/>
      <c r="L89" s="14" t="n"/>
      <c r="M89" s="12">
        <f>IF(AND(C89="",F89=""),"",IF(C89="","사번 미기재",IF(ISNA(MATCH(C89,'연차관리대장'!$A$5:$A$204,0)),"대장에 없는 사번",IF(A89="","사용일 미기재",IF(AND(F89="연차",G89=""),"일수 미기재",IF(AND(G89&lt;&gt;"",ISNUMBER(SEARCH("반차",F89)),N(G89)&lt;&gt;0.5),"반차는 0.5일",""))))))</f>
        <v/>
      </c>
    </row>
    <row r="90">
      <c r="A90" s="7" t="n"/>
      <c r="B90" s="7" t="n"/>
      <c r="C90" s="12" t="n"/>
      <c r="D90" s="12">
        <f>IF(C90="","",IFERROR(INDEX('연차관리대장'!$B$5:$B$204,MATCH(C90,'연차관리대장'!$A$5:$A$204,0)),""))</f>
        <v/>
      </c>
      <c r="E90" s="12">
        <f>IF(C90="","",IFERROR(INDEX('연차관리대장'!$C$5:$C$204,MATCH(C90,'연차관리대장'!$A$5:$A$204,0)),""))</f>
        <v/>
      </c>
      <c r="F90" s="12" t="n"/>
      <c r="G90" s="12" t="n"/>
      <c r="H90" s="12">
        <f>IF(F90="","",IF(OR(F90="오전 반차",F90="오후 반차"),0.5,IF(F90="연차",N(G90),0)))</f>
        <v/>
      </c>
      <c r="I90" s="7" t="n"/>
      <c r="J90" s="12" t="n"/>
      <c r="K90" s="12" t="n"/>
      <c r="L90" s="14" t="n"/>
      <c r="M90" s="12">
        <f>IF(AND(C90="",F90=""),"",IF(C90="","사번 미기재",IF(ISNA(MATCH(C90,'연차관리대장'!$A$5:$A$204,0)),"대장에 없는 사번",IF(A90="","사용일 미기재",IF(AND(F90="연차",G90=""),"일수 미기재",IF(AND(G90&lt;&gt;"",ISNUMBER(SEARCH("반차",F90)),N(G90)&lt;&gt;0.5),"반차는 0.5일",""))))))</f>
        <v/>
      </c>
    </row>
    <row r="91">
      <c r="A91" s="7" t="n"/>
      <c r="B91" s="7" t="n"/>
      <c r="C91" s="12" t="n"/>
      <c r="D91" s="12">
        <f>IF(C91="","",IFERROR(INDEX('연차관리대장'!$B$5:$B$204,MATCH(C91,'연차관리대장'!$A$5:$A$204,0)),""))</f>
        <v/>
      </c>
      <c r="E91" s="12">
        <f>IF(C91="","",IFERROR(INDEX('연차관리대장'!$C$5:$C$204,MATCH(C91,'연차관리대장'!$A$5:$A$204,0)),""))</f>
        <v/>
      </c>
      <c r="F91" s="12" t="n"/>
      <c r="G91" s="12" t="n"/>
      <c r="H91" s="12">
        <f>IF(F91="","",IF(OR(F91="오전 반차",F91="오후 반차"),0.5,IF(F91="연차",N(G91),0)))</f>
        <v/>
      </c>
      <c r="I91" s="7" t="n"/>
      <c r="J91" s="12" t="n"/>
      <c r="K91" s="12" t="n"/>
      <c r="L91" s="14" t="n"/>
      <c r="M91" s="12">
        <f>IF(AND(C91="",F91=""),"",IF(C91="","사번 미기재",IF(ISNA(MATCH(C91,'연차관리대장'!$A$5:$A$204,0)),"대장에 없는 사번",IF(A91="","사용일 미기재",IF(AND(F91="연차",G91=""),"일수 미기재",IF(AND(G91&lt;&gt;"",ISNUMBER(SEARCH("반차",F91)),N(G91)&lt;&gt;0.5),"반차는 0.5일",""))))))</f>
        <v/>
      </c>
    </row>
    <row r="92">
      <c r="A92" s="7" t="n"/>
      <c r="B92" s="7" t="n"/>
      <c r="C92" s="12" t="n"/>
      <c r="D92" s="12">
        <f>IF(C92="","",IFERROR(INDEX('연차관리대장'!$B$5:$B$204,MATCH(C92,'연차관리대장'!$A$5:$A$204,0)),""))</f>
        <v/>
      </c>
      <c r="E92" s="12">
        <f>IF(C92="","",IFERROR(INDEX('연차관리대장'!$C$5:$C$204,MATCH(C92,'연차관리대장'!$A$5:$A$204,0)),""))</f>
        <v/>
      </c>
      <c r="F92" s="12" t="n"/>
      <c r="G92" s="12" t="n"/>
      <c r="H92" s="12">
        <f>IF(F92="","",IF(OR(F92="오전 반차",F92="오후 반차"),0.5,IF(F92="연차",N(G92),0)))</f>
        <v/>
      </c>
      <c r="I92" s="7" t="n"/>
      <c r="J92" s="12" t="n"/>
      <c r="K92" s="12" t="n"/>
      <c r="L92" s="14" t="n"/>
      <c r="M92" s="12">
        <f>IF(AND(C92="",F92=""),"",IF(C92="","사번 미기재",IF(ISNA(MATCH(C92,'연차관리대장'!$A$5:$A$204,0)),"대장에 없는 사번",IF(A92="","사용일 미기재",IF(AND(F92="연차",G92=""),"일수 미기재",IF(AND(G92&lt;&gt;"",ISNUMBER(SEARCH("반차",F92)),N(G92)&lt;&gt;0.5),"반차는 0.5일",""))))))</f>
        <v/>
      </c>
    </row>
    <row r="93">
      <c r="A93" s="7" t="n"/>
      <c r="B93" s="7" t="n"/>
      <c r="C93" s="12" t="n"/>
      <c r="D93" s="12">
        <f>IF(C93="","",IFERROR(INDEX('연차관리대장'!$B$5:$B$204,MATCH(C93,'연차관리대장'!$A$5:$A$204,0)),""))</f>
        <v/>
      </c>
      <c r="E93" s="12">
        <f>IF(C93="","",IFERROR(INDEX('연차관리대장'!$C$5:$C$204,MATCH(C93,'연차관리대장'!$A$5:$A$204,0)),""))</f>
        <v/>
      </c>
      <c r="F93" s="12" t="n"/>
      <c r="G93" s="12" t="n"/>
      <c r="H93" s="12">
        <f>IF(F93="","",IF(OR(F93="오전 반차",F93="오후 반차"),0.5,IF(F93="연차",N(G93),0)))</f>
        <v/>
      </c>
      <c r="I93" s="7" t="n"/>
      <c r="J93" s="12" t="n"/>
      <c r="K93" s="12" t="n"/>
      <c r="L93" s="14" t="n"/>
      <c r="M93" s="12">
        <f>IF(AND(C93="",F93=""),"",IF(C93="","사번 미기재",IF(ISNA(MATCH(C93,'연차관리대장'!$A$5:$A$204,0)),"대장에 없는 사번",IF(A93="","사용일 미기재",IF(AND(F93="연차",G93=""),"일수 미기재",IF(AND(G93&lt;&gt;"",ISNUMBER(SEARCH("반차",F93)),N(G93)&lt;&gt;0.5),"반차는 0.5일",""))))))</f>
        <v/>
      </c>
    </row>
    <row r="94">
      <c r="A94" s="7" t="n"/>
      <c r="B94" s="7" t="n"/>
      <c r="C94" s="12" t="n"/>
      <c r="D94" s="12">
        <f>IF(C94="","",IFERROR(INDEX('연차관리대장'!$B$5:$B$204,MATCH(C94,'연차관리대장'!$A$5:$A$204,0)),""))</f>
        <v/>
      </c>
      <c r="E94" s="12">
        <f>IF(C94="","",IFERROR(INDEX('연차관리대장'!$C$5:$C$204,MATCH(C94,'연차관리대장'!$A$5:$A$204,0)),""))</f>
        <v/>
      </c>
      <c r="F94" s="12" t="n"/>
      <c r="G94" s="12" t="n"/>
      <c r="H94" s="12">
        <f>IF(F94="","",IF(OR(F94="오전 반차",F94="오후 반차"),0.5,IF(F94="연차",N(G94),0)))</f>
        <v/>
      </c>
      <c r="I94" s="7" t="n"/>
      <c r="J94" s="12" t="n"/>
      <c r="K94" s="12" t="n"/>
      <c r="L94" s="14" t="n"/>
      <c r="M94" s="12">
        <f>IF(AND(C94="",F94=""),"",IF(C94="","사번 미기재",IF(ISNA(MATCH(C94,'연차관리대장'!$A$5:$A$204,0)),"대장에 없는 사번",IF(A94="","사용일 미기재",IF(AND(F94="연차",G94=""),"일수 미기재",IF(AND(G94&lt;&gt;"",ISNUMBER(SEARCH("반차",F94)),N(G94)&lt;&gt;0.5),"반차는 0.5일",""))))))</f>
        <v/>
      </c>
    </row>
    <row r="95">
      <c r="A95" s="7" t="n"/>
      <c r="B95" s="7" t="n"/>
      <c r="C95" s="12" t="n"/>
      <c r="D95" s="12">
        <f>IF(C95="","",IFERROR(INDEX('연차관리대장'!$B$5:$B$204,MATCH(C95,'연차관리대장'!$A$5:$A$204,0)),""))</f>
        <v/>
      </c>
      <c r="E95" s="12">
        <f>IF(C95="","",IFERROR(INDEX('연차관리대장'!$C$5:$C$204,MATCH(C95,'연차관리대장'!$A$5:$A$204,0)),""))</f>
        <v/>
      </c>
      <c r="F95" s="12" t="n"/>
      <c r="G95" s="12" t="n"/>
      <c r="H95" s="12">
        <f>IF(F95="","",IF(OR(F95="오전 반차",F95="오후 반차"),0.5,IF(F95="연차",N(G95),0)))</f>
        <v/>
      </c>
      <c r="I95" s="7" t="n"/>
      <c r="J95" s="12" t="n"/>
      <c r="K95" s="12" t="n"/>
      <c r="L95" s="14" t="n"/>
      <c r="M95" s="12">
        <f>IF(AND(C95="",F95=""),"",IF(C95="","사번 미기재",IF(ISNA(MATCH(C95,'연차관리대장'!$A$5:$A$204,0)),"대장에 없는 사번",IF(A95="","사용일 미기재",IF(AND(F95="연차",G95=""),"일수 미기재",IF(AND(G95&lt;&gt;"",ISNUMBER(SEARCH("반차",F95)),N(G95)&lt;&gt;0.5),"반차는 0.5일",""))))))</f>
        <v/>
      </c>
    </row>
    <row r="96">
      <c r="A96" s="7" t="n"/>
      <c r="B96" s="7" t="n"/>
      <c r="C96" s="12" t="n"/>
      <c r="D96" s="12">
        <f>IF(C96="","",IFERROR(INDEX('연차관리대장'!$B$5:$B$204,MATCH(C96,'연차관리대장'!$A$5:$A$204,0)),""))</f>
        <v/>
      </c>
      <c r="E96" s="12">
        <f>IF(C96="","",IFERROR(INDEX('연차관리대장'!$C$5:$C$204,MATCH(C96,'연차관리대장'!$A$5:$A$204,0)),""))</f>
        <v/>
      </c>
      <c r="F96" s="12" t="n"/>
      <c r="G96" s="12" t="n"/>
      <c r="H96" s="12">
        <f>IF(F96="","",IF(OR(F96="오전 반차",F96="오후 반차"),0.5,IF(F96="연차",N(G96),0)))</f>
        <v/>
      </c>
      <c r="I96" s="7" t="n"/>
      <c r="J96" s="12" t="n"/>
      <c r="K96" s="12" t="n"/>
      <c r="L96" s="14" t="n"/>
      <c r="M96" s="12">
        <f>IF(AND(C96="",F96=""),"",IF(C96="","사번 미기재",IF(ISNA(MATCH(C96,'연차관리대장'!$A$5:$A$204,0)),"대장에 없는 사번",IF(A96="","사용일 미기재",IF(AND(F96="연차",G96=""),"일수 미기재",IF(AND(G96&lt;&gt;"",ISNUMBER(SEARCH("반차",F96)),N(G96)&lt;&gt;0.5),"반차는 0.5일",""))))))</f>
        <v/>
      </c>
    </row>
    <row r="97">
      <c r="A97" s="7" t="n"/>
      <c r="B97" s="7" t="n"/>
      <c r="C97" s="12" t="n"/>
      <c r="D97" s="12">
        <f>IF(C97="","",IFERROR(INDEX('연차관리대장'!$B$5:$B$204,MATCH(C97,'연차관리대장'!$A$5:$A$204,0)),""))</f>
        <v/>
      </c>
      <c r="E97" s="12">
        <f>IF(C97="","",IFERROR(INDEX('연차관리대장'!$C$5:$C$204,MATCH(C97,'연차관리대장'!$A$5:$A$204,0)),""))</f>
        <v/>
      </c>
      <c r="F97" s="12" t="n"/>
      <c r="G97" s="12" t="n"/>
      <c r="H97" s="12">
        <f>IF(F97="","",IF(OR(F97="오전 반차",F97="오후 반차"),0.5,IF(F97="연차",N(G97),0)))</f>
        <v/>
      </c>
      <c r="I97" s="7" t="n"/>
      <c r="J97" s="12" t="n"/>
      <c r="K97" s="12" t="n"/>
      <c r="L97" s="14" t="n"/>
      <c r="M97" s="12">
        <f>IF(AND(C97="",F97=""),"",IF(C97="","사번 미기재",IF(ISNA(MATCH(C97,'연차관리대장'!$A$5:$A$204,0)),"대장에 없는 사번",IF(A97="","사용일 미기재",IF(AND(F97="연차",G97=""),"일수 미기재",IF(AND(G97&lt;&gt;"",ISNUMBER(SEARCH("반차",F97)),N(G97)&lt;&gt;0.5),"반차는 0.5일",""))))))</f>
        <v/>
      </c>
    </row>
    <row r="98">
      <c r="A98" s="7" t="n"/>
      <c r="B98" s="7" t="n"/>
      <c r="C98" s="12" t="n"/>
      <c r="D98" s="12">
        <f>IF(C98="","",IFERROR(INDEX('연차관리대장'!$B$5:$B$204,MATCH(C98,'연차관리대장'!$A$5:$A$204,0)),""))</f>
        <v/>
      </c>
      <c r="E98" s="12">
        <f>IF(C98="","",IFERROR(INDEX('연차관리대장'!$C$5:$C$204,MATCH(C98,'연차관리대장'!$A$5:$A$204,0)),""))</f>
        <v/>
      </c>
      <c r="F98" s="12" t="n"/>
      <c r="G98" s="12" t="n"/>
      <c r="H98" s="12">
        <f>IF(F98="","",IF(OR(F98="오전 반차",F98="오후 반차"),0.5,IF(F98="연차",N(G98),0)))</f>
        <v/>
      </c>
      <c r="I98" s="7" t="n"/>
      <c r="J98" s="12" t="n"/>
      <c r="K98" s="12" t="n"/>
      <c r="L98" s="14" t="n"/>
      <c r="M98" s="12">
        <f>IF(AND(C98="",F98=""),"",IF(C98="","사번 미기재",IF(ISNA(MATCH(C98,'연차관리대장'!$A$5:$A$204,0)),"대장에 없는 사번",IF(A98="","사용일 미기재",IF(AND(F98="연차",G98=""),"일수 미기재",IF(AND(G98&lt;&gt;"",ISNUMBER(SEARCH("반차",F98)),N(G98)&lt;&gt;0.5),"반차는 0.5일",""))))))</f>
        <v/>
      </c>
    </row>
    <row r="99">
      <c r="A99" s="7" t="n"/>
      <c r="B99" s="7" t="n"/>
      <c r="C99" s="12" t="n"/>
      <c r="D99" s="12">
        <f>IF(C99="","",IFERROR(INDEX('연차관리대장'!$B$5:$B$204,MATCH(C99,'연차관리대장'!$A$5:$A$204,0)),""))</f>
        <v/>
      </c>
      <c r="E99" s="12">
        <f>IF(C99="","",IFERROR(INDEX('연차관리대장'!$C$5:$C$204,MATCH(C99,'연차관리대장'!$A$5:$A$204,0)),""))</f>
        <v/>
      </c>
      <c r="F99" s="12" t="n"/>
      <c r="G99" s="12" t="n"/>
      <c r="H99" s="12">
        <f>IF(F99="","",IF(OR(F99="오전 반차",F99="오후 반차"),0.5,IF(F99="연차",N(G99),0)))</f>
        <v/>
      </c>
      <c r="I99" s="7" t="n"/>
      <c r="J99" s="12" t="n"/>
      <c r="K99" s="12" t="n"/>
      <c r="L99" s="14" t="n"/>
      <c r="M99" s="12">
        <f>IF(AND(C99="",F99=""),"",IF(C99="","사번 미기재",IF(ISNA(MATCH(C99,'연차관리대장'!$A$5:$A$204,0)),"대장에 없는 사번",IF(A99="","사용일 미기재",IF(AND(F99="연차",G99=""),"일수 미기재",IF(AND(G99&lt;&gt;"",ISNUMBER(SEARCH("반차",F99)),N(G99)&lt;&gt;0.5),"반차는 0.5일",""))))))</f>
        <v/>
      </c>
    </row>
    <row r="100">
      <c r="A100" s="7" t="n"/>
      <c r="B100" s="7" t="n"/>
      <c r="C100" s="12" t="n"/>
      <c r="D100" s="12">
        <f>IF(C100="","",IFERROR(INDEX('연차관리대장'!$B$5:$B$204,MATCH(C100,'연차관리대장'!$A$5:$A$204,0)),""))</f>
        <v/>
      </c>
      <c r="E100" s="12">
        <f>IF(C100="","",IFERROR(INDEX('연차관리대장'!$C$5:$C$204,MATCH(C100,'연차관리대장'!$A$5:$A$204,0)),""))</f>
        <v/>
      </c>
      <c r="F100" s="12" t="n"/>
      <c r="G100" s="12" t="n"/>
      <c r="H100" s="12">
        <f>IF(F100="","",IF(OR(F100="오전 반차",F100="오후 반차"),0.5,IF(F100="연차",N(G100),0)))</f>
        <v/>
      </c>
      <c r="I100" s="7" t="n"/>
      <c r="J100" s="12" t="n"/>
      <c r="K100" s="12" t="n"/>
      <c r="L100" s="14" t="n"/>
      <c r="M100" s="12">
        <f>IF(AND(C100="",F100=""),"",IF(C100="","사번 미기재",IF(ISNA(MATCH(C100,'연차관리대장'!$A$5:$A$204,0)),"대장에 없는 사번",IF(A100="","사용일 미기재",IF(AND(F100="연차",G100=""),"일수 미기재",IF(AND(G100&lt;&gt;"",ISNUMBER(SEARCH("반차",F100)),N(G100)&lt;&gt;0.5),"반차는 0.5일",""))))))</f>
        <v/>
      </c>
    </row>
    <row r="101">
      <c r="A101" s="7" t="n"/>
      <c r="B101" s="7" t="n"/>
      <c r="C101" s="12" t="n"/>
      <c r="D101" s="12">
        <f>IF(C101="","",IFERROR(INDEX('연차관리대장'!$B$5:$B$204,MATCH(C101,'연차관리대장'!$A$5:$A$204,0)),""))</f>
        <v/>
      </c>
      <c r="E101" s="12">
        <f>IF(C101="","",IFERROR(INDEX('연차관리대장'!$C$5:$C$204,MATCH(C101,'연차관리대장'!$A$5:$A$204,0)),""))</f>
        <v/>
      </c>
      <c r="F101" s="12" t="n"/>
      <c r="G101" s="12" t="n"/>
      <c r="H101" s="12">
        <f>IF(F101="","",IF(OR(F101="오전 반차",F101="오후 반차"),0.5,IF(F101="연차",N(G101),0)))</f>
        <v/>
      </c>
      <c r="I101" s="7" t="n"/>
      <c r="J101" s="12" t="n"/>
      <c r="K101" s="12" t="n"/>
      <c r="L101" s="14" t="n"/>
      <c r="M101" s="12">
        <f>IF(AND(C101="",F101=""),"",IF(C101="","사번 미기재",IF(ISNA(MATCH(C101,'연차관리대장'!$A$5:$A$204,0)),"대장에 없는 사번",IF(A101="","사용일 미기재",IF(AND(F101="연차",G101=""),"일수 미기재",IF(AND(G101&lt;&gt;"",ISNUMBER(SEARCH("반차",F101)),N(G101)&lt;&gt;0.5),"반차는 0.5일",""))))))</f>
        <v/>
      </c>
    </row>
    <row r="102">
      <c r="A102" s="7" t="n"/>
      <c r="B102" s="7" t="n"/>
      <c r="C102" s="12" t="n"/>
      <c r="D102" s="12">
        <f>IF(C102="","",IFERROR(INDEX('연차관리대장'!$B$5:$B$204,MATCH(C102,'연차관리대장'!$A$5:$A$204,0)),""))</f>
        <v/>
      </c>
      <c r="E102" s="12">
        <f>IF(C102="","",IFERROR(INDEX('연차관리대장'!$C$5:$C$204,MATCH(C102,'연차관리대장'!$A$5:$A$204,0)),""))</f>
        <v/>
      </c>
      <c r="F102" s="12" t="n"/>
      <c r="G102" s="12" t="n"/>
      <c r="H102" s="12">
        <f>IF(F102="","",IF(OR(F102="오전 반차",F102="오후 반차"),0.5,IF(F102="연차",N(G102),0)))</f>
        <v/>
      </c>
      <c r="I102" s="7" t="n"/>
      <c r="J102" s="12" t="n"/>
      <c r="K102" s="12" t="n"/>
      <c r="L102" s="14" t="n"/>
      <c r="M102" s="12">
        <f>IF(AND(C102="",F102=""),"",IF(C102="","사번 미기재",IF(ISNA(MATCH(C102,'연차관리대장'!$A$5:$A$204,0)),"대장에 없는 사번",IF(A102="","사용일 미기재",IF(AND(F102="연차",G102=""),"일수 미기재",IF(AND(G102&lt;&gt;"",ISNUMBER(SEARCH("반차",F102)),N(G102)&lt;&gt;0.5),"반차는 0.5일",""))))))</f>
        <v/>
      </c>
    </row>
    <row r="103">
      <c r="A103" s="7" t="n"/>
      <c r="B103" s="7" t="n"/>
      <c r="C103" s="12" t="n"/>
      <c r="D103" s="12">
        <f>IF(C103="","",IFERROR(INDEX('연차관리대장'!$B$5:$B$204,MATCH(C103,'연차관리대장'!$A$5:$A$204,0)),""))</f>
        <v/>
      </c>
      <c r="E103" s="12">
        <f>IF(C103="","",IFERROR(INDEX('연차관리대장'!$C$5:$C$204,MATCH(C103,'연차관리대장'!$A$5:$A$204,0)),""))</f>
        <v/>
      </c>
      <c r="F103" s="12" t="n"/>
      <c r="G103" s="12" t="n"/>
      <c r="H103" s="12">
        <f>IF(F103="","",IF(OR(F103="오전 반차",F103="오후 반차"),0.5,IF(F103="연차",N(G103),0)))</f>
        <v/>
      </c>
      <c r="I103" s="7" t="n"/>
      <c r="J103" s="12" t="n"/>
      <c r="K103" s="12" t="n"/>
      <c r="L103" s="14" t="n"/>
      <c r="M103" s="12">
        <f>IF(AND(C103="",F103=""),"",IF(C103="","사번 미기재",IF(ISNA(MATCH(C103,'연차관리대장'!$A$5:$A$204,0)),"대장에 없는 사번",IF(A103="","사용일 미기재",IF(AND(F103="연차",G103=""),"일수 미기재",IF(AND(G103&lt;&gt;"",ISNUMBER(SEARCH("반차",F103)),N(G103)&lt;&gt;0.5),"반차는 0.5일",""))))))</f>
        <v/>
      </c>
    </row>
    <row r="104">
      <c r="A104" s="7" t="n"/>
      <c r="B104" s="7" t="n"/>
      <c r="C104" s="12" t="n"/>
      <c r="D104" s="12">
        <f>IF(C104="","",IFERROR(INDEX('연차관리대장'!$B$5:$B$204,MATCH(C104,'연차관리대장'!$A$5:$A$204,0)),""))</f>
        <v/>
      </c>
      <c r="E104" s="12">
        <f>IF(C104="","",IFERROR(INDEX('연차관리대장'!$C$5:$C$204,MATCH(C104,'연차관리대장'!$A$5:$A$204,0)),""))</f>
        <v/>
      </c>
      <c r="F104" s="12" t="n"/>
      <c r="G104" s="12" t="n"/>
      <c r="H104" s="12">
        <f>IF(F104="","",IF(OR(F104="오전 반차",F104="오후 반차"),0.5,IF(F104="연차",N(G104),0)))</f>
        <v/>
      </c>
      <c r="I104" s="7" t="n"/>
      <c r="J104" s="12" t="n"/>
      <c r="K104" s="12" t="n"/>
      <c r="L104" s="14" t="n"/>
      <c r="M104" s="12">
        <f>IF(AND(C104="",F104=""),"",IF(C104="","사번 미기재",IF(ISNA(MATCH(C104,'연차관리대장'!$A$5:$A$204,0)),"대장에 없는 사번",IF(A104="","사용일 미기재",IF(AND(F104="연차",G104=""),"일수 미기재",IF(AND(G104&lt;&gt;"",ISNUMBER(SEARCH("반차",F104)),N(G104)&lt;&gt;0.5),"반차는 0.5일",""))))))</f>
        <v/>
      </c>
    </row>
    <row r="105">
      <c r="A105" s="7" t="n"/>
      <c r="B105" s="7" t="n"/>
      <c r="C105" s="12" t="n"/>
      <c r="D105" s="12">
        <f>IF(C105="","",IFERROR(INDEX('연차관리대장'!$B$5:$B$204,MATCH(C105,'연차관리대장'!$A$5:$A$204,0)),""))</f>
        <v/>
      </c>
      <c r="E105" s="12">
        <f>IF(C105="","",IFERROR(INDEX('연차관리대장'!$C$5:$C$204,MATCH(C105,'연차관리대장'!$A$5:$A$204,0)),""))</f>
        <v/>
      </c>
      <c r="F105" s="12" t="n"/>
      <c r="G105" s="12" t="n"/>
      <c r="H105" s="12">
        <f>IF(F105="","",IF(OR(F105="오전 반차",F105="오후 반차"),0.5,IF(F105="연차",N(G105),0)))</f>
        <v/>
      </c>
      <c r="I105" s="7" t="n"/>
      <c r="J105" s="12" t="n"/>
      <c r="K105" s="12" t="n"/>
      <c r="L105" s="14" t="n"/>
      <c r="M105" s="12">
        <f>IF(AND(C105="",F105=""),"",IF(C105="","사번 미기재",IF(ISNA(MATCH(C105,'연차관리대장'!$A$5:$A$204,0)),"대장에 없는 사번",IF(A105="","사용일 미기재",IF(AND(F105="연차",G105=""),"일수 미기재",IF(AND(G105&lt;&gt;"",ISNUMBER(SEARCH("반차",F105)),N(G105)&lt;&gt;0.5),"반차는 0.5일",""))))))</f>
        <v/>
      </c>
    </row>
    <row r="106">
      <c r="A106" s="7" t="n"/>
      <c r="B106" s="7" t="n"/>
      <c r="C106" s="12" t="n"/>
      <c r="D106" s="12">
        <f>IF(C106="","",IFERROR(INDEX('연차관리대장'!$B$5:$B$204,MATCH(C106,'연차관리대장'!$A$5:$A$204,0)),""))</f>
        <v/>
      </c>
      <c r="E106" s="12">
        <f>IF(C106="","",IFERROR(INDEX('연차관리대장'!$C$5:$C$204,MATCH(C106,'연차관리대장'!$A$5:$A$204,0)),""))</f>
        <v/>
      </c>
      <c r="F106" s="12" t="n"/>
      <c r="G106" s="12" t="n"/>
      <c r="H106" s="12">
        <f>IF(F106="","",IF(OR(F106="오전 반차",F106="오후 반차"),0.5,IF(F106="연차",N(G106),0)))</f>
        <v/>
      </c>
      <c r="I106" s="7" t="n"/>
      <c r="J106" s="12" t="n"/>
      <c r="K106" s="12" t="n"/>
      <c r="L106" s="14" t="n"/>
      <c r="M106" s="12">
        <f>IF(AND(C106="",F106=""),"",IF(C106="","사번 미기재",IF(ISNA(MATCH(C106,'연차관리대장'!$A$5:$A$204,0)),"대장에 없는 사번",IF(A106="","사용일 미기재",IF(AND(F106="연차",G106=""),"일수 미기재",IF(AND(G106&lt;&gt;"",ISNUMBER(SEARCH("반차",F106)),N(G106)&lt;&gt;0.5),"반차는 0.5일",""))))))</f>
        <v/>
      </c>
    </row>
    <row r="107">
      <c r="A107" s="7" t="n"/>
      <c r="B107" s="7" t="n"/>
      <c r="C107" s="12" t="n"/>
      <c r="D107" s="12">
        <f>IF(C107="","",IFERROR(INDEX('연차관리대장'!$B$5:$B$204,MATCH(C107,'연차관리대장'!$A$5:$A$204,0)),""))</f>
        <v/>
      </c>
      <c r="E107" s="12">
        <f>IF(C107="","",IFERROR(INDEX('연차관리대장'!$C$5:$C$204,MATCH(C107,'연차관리대장'!$A$5:$A$204,0)),""))</f>
        <v/>
      </c>
      <c r="F107" s="12" t="n"/>
      <c r="G107" s="12" t="n"/>
      <c r="H107" s="12">
        <f>IF(F107="","",IF(OR(F107="오전 반차",F107="오후 반차"),0.5,IF(F107="연차",N(G107),0)))</f>
        <v/>
      </c>
      <c r="I107" s="7" t="n"/>
      <c r="J107" s="12" t="n"/>
      <c r="K107" s="12" t="n"/>
      <c r="L107" s="14" t="n"/>
      <c r="M107" s="12">
        <f>IF(AND(C107="",F107=""),"",IF(C107="","사번 미기재",IF(ISNA(MATCH(C107,'연차관리대장'!$A$5:$A$204,0)),"대장에 없는 사번",IF(A107="","사용일 미기재",IF(AND(F107="연차",G107=""),"일수 미기재",IF(AND(G107&lt;&gt;"",ISNUMBER(SEARCH("반차",F107)),N(G107)&lt;&gt;0.5),"반차는 0.5일",""))))))</f>
        <v/>
      </c>
    </row>
    <row r="108">
      <c r="A108" s="7" t="n"/>
      <c r="B108" s="7" t="n"/>
      <c r="C108" s="12" t="n"/>
      <c r="D108" s="12">
        <f>IF(C108="","",IFERROR(INDEX('연차관리대장'!$B$5:$B$204,MATCH(C108,'연차관리대장'!$A$5:$A$204,0)),""))</f>
        <v/>
      </c>
      <c r="E108" s="12">
        <f>IF(C108="","",IFERROR(INDEX('연차관리대장'!$C$5:$C$204,MATCH(C108,'연차관리대장'!$A$5:$A$204,0)),""))</f>
        <v/>
      </c>
      <c r="F108" s="12" t="n"/>
      <c r="G108" s="12" t="n"/>
      <c r="H108" s="12">
        <f>IF(F108="","",IF(OR(F108="오전 반차",F108="오후 반차"),0.5,IF(F108="연차",N(G108),0)))</f>
        <v/>
      </c>
      <c r="I108" s="7" t="n"/>
      <c r="J108" s="12" t="n"/>
      <c r="K108" s="12" t="n"/>
      <c r="L108" s="14" t="n"/>
      <c r="M108" s="12">
        <f>IF(AND(C108="",F108=""),"",IF(C108="","사번 미기재",IF(ISNA(MATCH(C108,'연차관리대장'!$A$5:$A$204,0)),"대장에 없는 사번",IF(A108="","사용일 미기재",IF(AND(F108="연차",G108=""),"일수 미기재",IF(AND(G108&lt;&gt;"",ISNUMBER(SEARCH("반차",F108)),N(G108)&lt;&gt;0.5),"반차는 0.5일",""))))))</f>
        <v/>
      </c>
    </row>
    <row r="109">
      <c r="A109" s="7" t="n"/>
      <c r="B109" s="7" t="n"/>
      <c r="C109" s="12" t="n"/>
      <c r="D109" s="12">
        <f>IF(C109="","",IFERROR(INDEX('연차관리대장'!$B$5:$B$204,MATCH(C109,'연차관리대장'!$A$5:$A$204,0)),""))</f>
        <v/>
      </c>
      <c r="E109" s="12">
        <f>IF(C109="","",IFERROR(INDEX('연차관리대장'!$C$5:$C$204,MATCH(C109,'연차관리대장'!$A$5:$A$204,0)),""))</f>
        <v/>
      </c>
      <c r="F109" s="12" t="n"/>
      <c r="G109" s="12" t="n"/>
      <c r="H109" s="12">
        <f>IF(F109="","",IF(OR(F109="오전 반차",F109="오후 반차"),0.5,IF(F109="연차",N(G109),0)))</f>
        <v/>
      </c>
      <c r="I109" s="7" t="n"/>
      <c r="J109" s="12" t="n"/>
      <c r="K109" s="12" t="n"/>
      <c r="L109" s="14" t="n"/>
      <c r="M109" s="12">
        <f>IF(AND(C109="",F109=""),"",IF(C109="","사번 미기재",IF(ISNA(MATCH(C109,'연차관리대장'!$A$5:$A$204,0)),"대장에 없는 사번",IF(A109="","사용일 미기재",IF(AND(F109="연차",G109=""),"일수 미기재",IF(AND(G109&lt;&gt;"",ISNUMBER(SEARCH("반차",F109)),N(G109)&lt;&gt;0.5),"반차는 0.5일",""))))))</f>
        <v/>
      </c>
    </row>
    <row r="110">
      <c r="A110" s="7" t="n"/>
      <c r="B110" s="7" t="n"/>
      <c r="C110" s="12" t="n"/>
      <c r="D110" s="12">
        <f>IF(C110="","",IFERROR(INDEX('연차관리대장'!$B$5:$B$204,MATCH(C110,'연차관리대장'!$A$5:$A$204,0)),""))</f>
        <v/>
      </c>
      <c r="E110" s="12">
        <f>IF(C110="","",IFERROR(INDEX('연차관리대장'!$C$5:$C$204,MATCH(C110,'연차관리대장'!$A$5:$A$204,0)),""))</f>
        <v/>
      </c>
      <c r="F110" s="12" t="n"/>
      <c r="G110" s="12" t="n"/>
      <c r="H110" s="12">
        <f>IF(F110="","",IF(OR(F110="오전 반차",F110="오후 반차"),0.5,IF(F110="연차",N(G110),0)))</f>
        <v/>
      </c>
      <c r="I110" s="7" t="n"/>
      <c r="J110" s="12" t="n"/>
      <c r="K110" s="12" t="n"/>
      <c r="L110" s="14" t="n"/>
      <c r="M110" s="12">
        <f>IF(AND(C110="",F110=""),"",IF(C110="","사번 미기재",IF(ISNA(MATCH(C110,'연차관리대장'!$A$5:$A$204,0)),"대장에 없는 사번",IF(A110="","사용일 미기재",IF(AND(F110="연차",G110=""),"일수 미기재",IF(AND(G110&lt;&gt;"",ISNUMBER(SEARCH("반차",F110)),N(G110)&lt;&gt;0.5),"반차는 0.5일",""))))))</f>
        <v/>
      </c>
    </row>
    <row r="111">
      <c r="A111" s="7" t="n"/>
      <c r="B111" s="7" t="n"/>
      <c r="C111" s="12" t="n"/>
      <c r="D111" s="12">
        <f>IF(C111="","",IFERROR(INDEX('연차관리대장'!$B$5:$B$204,MATCH(C111,'연차관리대장'!$A$5:$A$204,0)),""))</f>
        <v/>
      </c>
      <c r="E111" s="12">
        <f>IF(C111="","",IFERROR(INDEX('연차관리대장'!$C$5:$C$204,MATCH(C111,'연차관리대장'!$A$5:$A$204,0)),""))</f>
        <v/>
      </c>
      <c r="F111" s="12" t="n"/>
      <c r="G111" s="12" t="n"/>
      <c r="H111" s="12">
        <f>IF(F111="","",IF(OR(F111="오전 반차",F111="오후 반차"),0.5,IF(F111="연차",N(G111),0)))</f>
        <v/>
      </c>
      <c r="I111" s="7" t="n"/>
      <c r="J111" s="12" t="n"/>
      <c r="K111" s="12" t="n"/>
      <c r="L111" s="14" t="n"/>
      <c r="M111" s="12">
        <f>IF(AND(C111="",F111=""),"",IF(C111="","사번 미기재",IF(ISNA(MATCH(C111,'연차관리대장'!$A$5:$A$204,0)),"대장에 없는 사번",IF(A111="","사용일 미기재",IF(AND(F111="연차",G111=""),"일수 미기재",IF(AND(G111&lt;&gt;"",ISNUMBER(SEARCH("반차",F111)),N(G111)&lt;&gt;0.5),"반차는 0.5일",""))))))</f>
        <v/>
      </c>
    </row>
    <row r="112">
      <c r="A112" s="7" t="n"/>
      <c r="B112" s="7" t="n"/>
      <c r="C112" s="12" t="n"/>
      <c r="D112" s="12">
        <f>IF(C112="","",IFERROR(INDEX('연차관리대장'!$B$5:$B$204,MATCH(C112,'연차관리대장'!$A$5:$A$204,0)),""))</f>
        <v/>
      </c>
      <c r="E112" s="12">
        <f>IF(C112="","",IFERROR(INDEX('연차관리대장'!$C$5:$C$204,MATCH(C112,'연차관리대장'!$A$5:$A$204,0)),""))</f>
        <v/>
      </c>
      <c r="F112" s="12" t="n"/>
      <c r="G112" s="12" t="n"/>
      <c r="H112" s="12">
        <f>IF(F112="","",IF(OR(F112="오전 반차",F112="오후 반차"),0.5,IF(F112="연차",N(G112),0)))</f>
        <v/>
      </c>
      <c r="I112" s="7" t="n"/>
      <c r="J112" s="12" t="n"/>
      <c r="K112" s="12" t="n"/>
      <c r="L112" s="14" t="n"/>
      <c r="M112" s="12">
        <f>IF(AND(C112="",F112=""),"",IF(C112="","사번 미기재",IF(ISNA(MATCH(C112,'연차관리대장'!$A$5:$A$204,0)),"대장에 없는 사번",IF(A112="","사용일 미기재",IF(AND(F112="연차",G112=""),"일수 미기재",IF(AND(G112&lt;&gt;"",ISNUMBER(SEARCH("반차",F112)),N(G112)&lt;&gt;0.5),"반차는 0.5일",""))))))</f>
        <v/>
      </c>
    </row>
    <row r="113">
      <c r="A113" s="7" t="n"/>
      <c r="B113" s="7" t="n"/>
      <c r="C113" s="12" t="n"/>
      <c r="D113" s="12">
        <f>IF(C113="","",IFERROR(INDEX('연차관리대장'!$B$5:$B$204,MATCH(C113,'연차관리대장'!$A$5:$A$204,0)),""))</f>
        <v/>
      </c>
      <c r="E113" s="12">
        <f>IF(C113="","",IFERROR(INDEX('연차관리대장'!$C$5:$C$204,MATCH(C113,'연차관리대장'!$A$5:$A$204,0)),""))</f>
        <v/>
      </c>
      <c r="F113" s="12" t="n"/>
      <c r="G113" s="12" t="n"/>
      <c r="H113" s="12">
        <f>IF(F113="","",IF(OR(F113="오전 반차",F113="오후 반차"),0.5,IF(F113="연차",N(G113),0)))</f>
        <v/>
      </c>
      <c r="I113" s="7" t="n"/>
      <c r="J113" s="12" t="n"/>
      <c r="K113" s="12" t="n"/>
      <c r="L113" s="14" t="n"/>
      <c r="M113" s="12">
        <f>IF(AND(C113="",F113=""),"",IF(C113="","사번 미기재",IF(ISNA(MATCH(C113,'연차관리대장'!$A$5:$A$204,0)),"대장에 없는 사번",IF(A113="","사용일 미기재",IF(AND(F113="연차",G113=""),"일수 미기재",IF(AND(G113&lt;&gt;"",ISNUMBER(SEARCH("반차",F113)),N(G113)&lt;&gt;0.5),"반차는 0.5일",""))))))</f>
        <v/>
      </c>
    </row>
    <row r="114">
      <c r="A114" s="7" t="n"/>
      <c r="B114" s="7" t="n"/>
      <c r="C114" s="12" t="n"/>
      <c r="D114" s="12">
        <f>IF(C114="","",IFERROR(INDEX('연차관리대장'!$B$5:$B$204,MATCH(C114,'연차관리대장'!$A$5:$A$204,0)),""))</f>
        <v/>
      </c>
      <c r="E114" s="12">
        <f>IF(C114="","",IFERROR(INDEX('연차관리대장'!$C$5:$C$204,MATCH(C114,'연차관리대장'!$A$5:$A$204,0)),""))</f>
        <v/>
      </c>
      <c r="F114" s="12" t="n"/>
      <c r="G114" s="12" t="n"/>
      <c r="H114" s="12">
        <f>IF(F114="","",IF(OR(F114="오전 반차",F114="오후 반차"),0.5,IF(F114="연차",N(G114),0)))</f>
        <v/>
      </c>
      <c r="I114" s="7" t="n"/>
      <c r="J114" s="12" t="n"/>
      <c r="K114" s="12" t="n"/>
      <c r="L114" s="14" t="n"/>
      <c r="M114" s="12">
        <f>IF(AND(C114="",F114=""),"",IF(C114="","사번 미기재",IF(ISNA(MATCH(C114,'연차관리대장'!$A$5:$A$204,0)),"대장에 없는 사번",IF(A114="","사용일 미기재",IF(AND(F114="연차",G114=""),"일수 미기재",IF(AND(G114&lt;&gt;"",ISNUMBER(SEARCH("반차",F114)),N(G114)&lt;&gt;0.5),"반차는 0.5일",""))))))</f>
        <v/>
      </c>
    </row>
    <row r="115">
      <c r="A115" s="7" t="n"/>
      <c r="B115" s="7" t="n"/>
      <c r="C115" s="12" t="n"/>
      <c r="D115" s="12">
        <f>IF(C115="","",IFERROR(INDEX('연차관리대장'!$B$5:$B$204,MATCH(C115,'연차관리대장'!$A$5:$A$204,0)),""))</f>
        <v/>
      </c>
      <c r="E115" s="12">
        <f>IF(C115="","",IFERROR(INDEX('연차관리대장'!$C$5:$C$204,MATCH(C115,'연차관리대장'!$A$5:$A$204,0)),""))</f>
        <v/>
      </c>
      <c r="F115" s="12" t="n"/>
      <c r="G115" s="12" t="n"/>
      <c r="H115" s="12">
        <f>IF(F115="","",IF(OR(F115="오전 반차",F115="오후 반차"),0.5,IF(F115="연차",N(G115),0)))</f>
        <v/>
      </c>
      <c r="I115" s="7" t="n"/>
      <c r="J115" s="12" t="n"/>
      <c r="K115" s="12" t="n"/>
      <c r="L115" s="14" t="n"/>
      <c r="M115" s="12">
        <f>IF(AND(C115="",F115=""),"",IF(C115="","사번 미기재",IF(ISNA(MATCH(C115,'연차관리대장'!$A$5:$A$204,0)),"대장에 없는 사번",IF(A115="","사용일 미기재",IF(AND(F115="연차",G115=""),"일수 미기재",IF(AND(G115&lt;&gt;"",ISNUMBER(SEARCH("반차",F115)),N(G115)&lt;&gt;0.5),"반차는 0.5일",""))))))</f>
        <v/>
      </c>
    </row>
    <row r="116">
      <c r="A116" s="7" t="n"/>
      <c r="B116" s="7" t="n"/>
      <c r="C116" s="12" t="n"/>
      <c r="D116" s="12">
        <f>IF(C116="","",IFERROR(INDEX('연차관리대장'!$B$5:$B$204,MATCH(C116,'연차관리대장'!$A$5:$A$204,0)),""))</f>
        <v/>
      </c>
      <c r="E116" s="12">
        <f>IF(C116="","",IFERROR(INDEX('연차관리대장'!$C$5:$C$204,MATCH(C116,'연차관리대장'!$A$5:$A$204,0)),""))</f>
        <v/>
      </c>
      <c r="F116" s="12" t="n"/>
      <c r="G116" s="12" t="n"/>
      <c r="H116" s="12">
        <f>IF(F116="","",IF(OR(F116="오전 반차",F116="오후 반차"),0.5,IF(F116="연차",N(G116),0)))</f>
        <v/>
      </c>
      <c r="I116" s="7" t="n"/>
      <c r="J116" s="12" t="n"/>
      <c r="K116" s="12" t="n"/>
      <c r="L116" s="14" t="n"/>
      <c r="M116" s="12">
        <f>IF(AND(C116="",F116=""),"",IF(C116="","사번 미기재",IF(ISNA(MATCH(C116,'연차관리대장'!$A$5:$A$204,0)),"대장에 없는 사번",IF(A116="","사용일 미기재",IF(AND(F116="연차",G116=""),"일수 미기재",IF(AND(G116&lt;&gt;"",ISNUMBER(SEARCH("반차",F116)),N(G116)&lt;&gt;0.5),"반차는 0.5일",""))))))</f>
        <v/>
      </c>
    </row>
    <row r="117">
      <c r="A117" s="7" t="n"/>
      <c r="B117" s="7" t="n"/>
      <c r="C117" s="12" t="n"/>
      <c r="D117" s="12">
        <f>IF(C117="","",IFERROR(INDEX('연차관리대장'!$B$5:$B$204,MATCH(C117,'연차관리대장'!$A$5:$A$204,0)),""))</f>
        <v/>
      </c>
      <c r="E117" s="12">
        <f>IF(C117="","",IFERROR(INDEX('연차관리대장'!$C$5:$C$204,MATCH(C117,'연차관리대장'!$A$5:$A$204,0)),""))</f>
        <v/>
      </c>
      <c r="F117" s="12" t="n"/>
      <c r="G117" s="12" t="n"/>
      <c r="H117" s="12">
        <f>IF(F117="","",IF(OR(F117="오전 반차",F117="오후 반차"),0.5,IF(F117="연차",N(G117),0)))</f>
        <v/>
      </c>
      <c r="I117" s="7" t="n"/>
      <c r="J117" s="12" t="n"/>
      <c r="K117" s="12" t="n"/>
      <c r="L117" s="14" t="n"/>
      <c r="M117" s="12">
        <f>IF(AND(C117="",F117=""),"",IF(C117="","사번 미기재",IF(ISNA(MATCH(C117,'연차관리대장'!$A$5:$A$204,0)),"대장에 없는 사번",IF(A117="","사용일 미기재",IF(AND(F117="연차",G117=""),"일수 미기재",IF(AND(G117&lt;&gt;"",ISNUMBER(SEARCH("반차",F117)),N(G117)&lt;&gt;0.5),"반차는 0.5일",""))))))</f>
        <v/>
      </c>
    </row>
    <row r="118">
      <c r="A118" s="7" t="n"/>
      <c r="B118" s="7" t="n"/>
      <c r="C118" s="12" t="n"/>
      <c r="D118" s="12">
        <f>IF(C118="","",IFERROR(INDEX('연차관리대장'!$B$5:$B$204,MATCH(C118,'연차관리대장'!$A$5:$A$204,0)),""))</f>
        <v/>
      </c>
      <c r="E118" s="12">
        <f>IF(C118="","",IFERROR(INDEX('연차관리대장'!$C$5:$C$204,MATCH(C118,'연차관리대장'!$A$5:$A$204,0)),""))</f>
        <v/>
      </c>
      <c r="F118" s="12" t="n"/>
      <c r="G118" s="12" t="n"/>
      <c r="H118" s="12">
        <f>IF(F118="","",IF(OR(F118="오전 반차",F118="오후 반차"),0.5,IF(F118="연차",N(G118),0)))</f>
        <v/>
      </c>
      <c r="I118" s="7" t="n"/>
      <c r="J118" s="12" t="n"/>
      <c r="K118" s="12" t="n"/>
      <c r="L118" s="14" t="n"/>
      <c r="M118" s="12">
        <f>IF(AND(C118="",F118=""),"",IF(C118="","사번 미기재",IF(ISNA(MATCH(C118,'연차관리대장'!$A$5:$A$204,0)),"대장에 없는 사번",IF(A118="","사용일 미기재",IF(AND(F118="연차",G118=""),"일수 미기재",IF(AND(G118&lt;&gt;"",ISNUMBER(SEARCH("반차",F118)),N(G118)&lt;&gt;0.5),"반차는 0.5일",""))))))</f>
        <v/>
      </c>
    </row>
    <row r="119">
      <c r="A119" s="7" t="n"/>
      <c r="B119" s="7" t="n"/>
      <c r="C119" s="12" t="n"/>
      <c r="D119" s="12">
        <f>IF(C119="","",IFERROR(INDEX('연차관리대장'!$B$5:$B$204,MATCH(C119,'연차관리대장'!$A$5:$A$204,0)),""))</f>
        <v/>
      </c>
      <c r="E119" s="12">
        <f>IF(C119="","",IFERROR(INDEX('연차관리대장'!$C$5:$C$204,MATCH(C119,'연차관리대장'!$A$5:$A$204,0)),""))</f>
        <v/>
      </c>
      <c r="F119" s="12" t="n"/>
      <c r="G119" s="12" t="n"/>
      <c r="H119" s="12">
        <f>IF(F119="","",IF(OR(F119="오전 반차",F119="오후 반차"),0.5,IF(F119="연차",N(G119),0)))</f>
        <v/>
      </c>
      <c r="I119" s="7" t="n"/>
      <c r="J119" s="12" t="n"/>
      <c r="K119" s="12" t="n"/>
      <c r="L119" s="14" t="n"/>
      <c r="M119" s="12">
        <f>IF(AND(C119="",F119=""),"",IF(C119="","사번 미기재",IF(ISNA(MATCH(C119,'연차관리대장'!$A$5:$A$204,0)),"대장에 없는 사번",IF(A119="","사용일 미기재",IF(AND(F119="연차",G119=""),"일수 미기재",IF(AND(G119&lt;&gt;"",ISNUMBER(SEARCH("반차",F119)),N(G119)&lt;&gt;0.5),"반차는 0.5일",""))))))</f>
        <v/>
      </c>
    </row>
    <row r="120">
      <c r="A120" s="7" t="n"/>
      <c r="B120" s="7" t="n"/>
      <c r="C120" s="12" t="n"/>
      <c r="D120" s="12">
        <f>IF(C120="","",IFERROR(INDEX('연차관리대장'!$B$5:$B$204,MATCH(C120,'연차관리대장'!$A$5:$A$204,0)),""))</f>
        <v/>
      </c>
      <c r="E120" s="12">
        <f>IF(C120="","",IFERROR(INDEX('연차관리대장'!$C$5:$C$204,MATCH(C120,'연차관리대장'!$A$5:$A$204,0)),""))</f>
        <v/>
      </c>
      <c r="F120" s="12" t="n"/>
      <c r="G120" s="12" t="n"/>
      <c r="H120" s="12">
        <f>IF(F120="","",IF(OR(F120="오전 반차",F120="오후 반차"),0.5,IF(F120="연차",N(G120),0)))</f>
        <v/>
      </c>
      <c r="I120" s="7" t="n"/>
      <c r="J120" s="12" t="n"/>
      <c r="K120" s="12" t="n"/>
      <c r="L120" s="14" t="n"/>
      <c r="M120" s="12">
        <f>IF(AND(C120="",F120=""),"",IF(C120="","사번 미기재",IF(ISNA(MATCH(C120,'연차관리대장'!$A$5:$A$204,0)),"대장에 없는 사번",IF(A120="","사용일 미기재",IF(AND(F120="연차",G120=""),"일수 미기재",IF(AND(G120&lt;&gt;"",ISNUMBER(SEARCH("반차",F120)),N(G120)&lt;&gt;0.5),"반차는 0.5일",""))))))</f>
        <v/>
      </c>
    </row>
    <row r="121">
      <c r="A121" s="7" t="n"/>
      <c r="B121" s="7" t="n"/>
      <c r="C121" s="12" t="n"/>
      <c r="D121" s="12">
        <f>IF(C121="","",IFERROR(INDEX('연차관리대장'!$B$5:$B$204,MATCH(C121,'연차관리대장'!$A$5:$A$204,0)),""))</f>
        <v/>
      </c>
      <c r="E121" s="12">
        <f>IF(C121="","",IFERROR(INDEX('연차관리대장'!$C$5:$C$204,MATCH(C121,'연차관리대장'!$A$5:$A$204,0)),""))</f>
        <v/>
      </c>
      <c r="F121" s="12" t="n"/>
      <c r="G121" s="12" t="n"/>
      <c r="H121" s="12">
        <f>IF(F121="","",IF(OR(F121="오전 반차",F121="오후 반차"),0.5,IF(F121="연차",N(G121),0)))</f>
        <v/>
      </c>
      <c r="I121" s="7" t="n"/>
      <c r="J121" s="12" t="n"/>
      <c r="K121" s="12" t="n"/>
      <c r="L121" s="14" t="n"/>
      <c r="M121" s="12">
        <f>IF(AND(C121="",F121=""),"",IF(C121="","사번 미기재",IF(ISNA(MATCH(C121,'연차관리대장'!$A$5:$A$204,0)),"대장에 없는 사번",IF(A121="","사용일 미기재",IF(AND(F121="연차",G121=""),"일수 미기재",IF(AND(G121&lt;&gt;"",ISNUMBER(SEARCH("반차",F121)),N(G121)&lt;&gt;0.5),"반차는 0.5일",""))))))</f>
        <v/>
      </c>
    </row>
    <row r="122">
      <c r="A122" s="7" t="n"/>
      <c r="B122" s="7" t="n"/>
      <c r="C122" s="12" t="n"/>
      <c r="D122" s="12">
        <f>IF(C122="","",IFERROR(INDEX('연차관리대장'!$B$5:$B$204,MATCH(C122,'연차관리대장'!$A$5:$A$204,0)),""))</f>
        <v/>
      </c>
      <c r="E122" s="12">
        <f>IF(C122="","",IFERROR(INDEX('연차관리대장'!$C$5:$C$204,MATCH(C122,'연차관리대장'!$A$5:$A$204,0)),""))</f>
        <v/>
      </c>
      <c r="F122" s="12" t="n"/>
      <c r="G122" s="12" t="n"/>
      <c r="H122" s="12">
        <f>IF(F122="","",IF(OR(F122="오전 반차",F122="오후 반차"),0.5,IF(F122="연차",N(G122),0)))</f>
        <v/>
      </c>
      <c r="I122" s="7" t="n"/>
      <c r="J122" s="12" t="n"/>
      <c r="K122" s="12" t="n"/>
      <c r="L122" s="14" t="n"/>
      <c r="M122" s="12">
        <f>IF(AND(C122="",F122=""),"",IF(C122="","사번 미기재",IF(ISNA(MATCH(C122,'연차관리대장'!$A$5:$A$204,0)),"대장에 없는 사번",IF(A122="","사용일 미기재",IF(AND(F122="연차",G122=""),"일수 미기재",IF(AND(G122&lt;&gt;"",ISNUMBER(SEARCH("반차",F122)),N(G122)&lt;&gt;0.5),"반차는 0.5일",""))))))</f>
        <v/>
      </c>
    </row>
    <row r="123">
      <c r="A123" s="7" t="n"/>
      <c r="B123" s="7" t="n"/>
      <c r="C123" s="12" t="n"/>
      <c r="D123" s="12">
        <f>IF(C123="","",IFERROR(INDEX('연차관리대장'!$B$5:$B$204,MATCH(C123,'연차관리대장'!$A$5:$A$204,0)),""))</f>
        <v/>
      </c>
      <c r="E123" s="12">
        <f>IF(C123="","",IFERROR(INDEX('연차관리대장'!$C$5:$C$204,MATCH(C123,'연차관리대장'!$A$5:$A$204,0)),""))</f>
        <v/>
      </c>
      <c r="F123" s="12" t="n"/>
      <c r="G123" s="12" t="n"/>
      <c r="H123" s="12">
        <f>IF(F123="","",IF(OR(F123="오전 반차",F123="오후 반차"),0.5,IF(F123="연차",N(G123),0)))</f>
        <v/>
      </c>
      <c r="I123" s="7" t="n"/>
      <c r="J123" s="12" t="n"/>
      <c r="K123" s="12" t="n"/>
      <c r="L123" s="14" t="n"/>
      <c r="M123" s="12">
        <f>IF(AND(C123="",F123=""),"",IF(C123="","사번 미기재",IF(ISNA(MATCH(C123,'연차관리대장'!$A$5:$A$204,0)),"대장에 없는 사번",IF(A123="","사용일 미기재",IF(AND(F123="연차",G123=""),"일수 미기재",IF(AND(G123&lt;&gt;"",ISNUMBER(SEARCH("반차",F123)),N(G123)&lt;&gt;0.5),"반차는 0.5일",""))))))</f>
        <v/>
      </c>
    </row>
    <row r="124">
      <c r="A124" s="7" t="n"/>
      <c r="B124" s="7" t="n"/>
      <c r="C124" s="12" t="n"/>
      <c r="D124" s="12">
        <f>IF(C124="","",IFERROR(INDEX('연차관리대장'!$B$5:$B$204,MATCH(C124,'연차관리대장'!$A$5:$A$204,0)),""))</f>
        <v/>
      </c>
      <c r="E124" s="12">
        <f>IF(C124="","",IFERROR(INDEX('연차관리대장'!$C$5:$C$204,MATCH(C124,'연차관리대장'!$A$5:$A$204,0)),""))</f>
        <v/>
      </c>
      <c r="F124" s="12" t="n"/>
      <c r="G124" s="12" t="n"/>
      <c r="H124" s="12">
        <f>IF(F124="","",IF(OR(F124="오전 반차",F124="오후 반차"),0.5,IF(F124="연차",N(G124),0)))</f>
        <v/>
      </c>
      <c r="I124" s="7" t="n"/>
      <c r="J124" s="12" t="n"/>
      <c r="K124" s="12" t="n"/>
      <c r="L124" s="14" t="n"/>
      <c r="M124" s="12">
        <f>IF(AND(C124="",F124=""),"",IF(C124="","사번 미기재",IF(ISNA(MATCH(C124,'연차관리대장'!$A$5:$A$204,0)),"대장에 없는 사번",IF(A124="","사용일 미기재",IF(AND(F124="연차",G124=""),"일수 미기재",IF(AND(G124&lt;&gt;"",ISNUMBER(SEARCH("반차",F124)),N(G124)&lt;&gt;0.5),"반차는 0.5일",""))))))</f>
        <v/>
      </c>
    </row>
    <row r="125">
      <c r="A125" s="7" t="n"/>
      <c r="B125" s="7" t="n"/>
      <c r="C125" s="12" t="n"/>
      <c r="D125" s="12">
        <f>IF(C125="","",IFERROR(INDEX('연차관리대장'!$B$5:$B$204,MATCH(C125,'연차관리대장'!$A$5:$A$204,0)),""))</f>
        <v/>
      </c>
      <c r="E125" s="12">
        <f>IF(C125="","",IFERROR(INDEX('연차관리대장'!$C$5:$C$204,MATCH(C125,'연차관리대장'!$A$5:$A$204,0)),""))</f>
        <v/>
      </c>
      <c r="F125" s="12" t="n"/>
      <c r="G125" s="12" t="n"/>
      <c r="H125" s="12">
        <f>IF(F125="","",IF(OR(F125="오전 반차",F125="오후 반차"),0.5,IF(F125="연차",N(G125),0)))</f>
        <v/>
      </c>
      <c r="I125" s="7" t="n"/>
      <c r="J125" s="12" t="n"/>
      <c r="K125" s="12" t="n"/>
      <c r="L125" s="14" t="n"/>
      <c r="M125" s="12">
        <f>IF(AND(C125="",F125=""),"",IF(C125="","사번 미기재",IF(ISNA(MATCH(C125,'연차관리대장'!$A$5:$A$204,0)),"대장에 없는 사번",IF(A125="","사용일 미기재",IF(AND(F125="연차",G125=""),"일수 미기재",IF(AND(G125&lt;&gt;"",ISNUMBER(SEARCH("반차",F125)),N(G125)&lt;&gt;0.5),"반차는 0.5일",""))))))</f>
        <v/>
      </c>
    </row>
    <row r="126">
      <c r="A126" s="7" t="n"/>
      <c r="B126" s="7" t="n"/>
      <c r="C126" s="12" t="n"/>
      <c r="D126" s="12">
        <f>IF(C126="","",IFERROR(INDEX('연차관리대장'!$B$5:$B$204,MATCH(C126,'연차관리대장'!$A$5:$A$204,0)),""))</f>
        <v/>
      </c>
      <c r="E126" s="12">
        <f>IF(C126="","",IFERROR(INDEX('연차관리대장'!$C$5:$C$204,MATCH(C126,'연차관리대장'!$A$5:$A$204,0)),""))</f>
        <v/>
      </c>
      <c r="F126" s="12" t="n"/>
      <c r="G126" s="12" t="n"/>
      <c r="H126" s="12">
        <f>IF(F126="","",IF(OR(F126="오전 반차",F126="오후 반차"),0.5,IF(F126="연차",N(G126),0)))</f>
        <v/>
      </c>
      <c r="I126" s="7" t="n"/>
      <c r="J126" s="12" t="n"/>
      <c r="K126" s="12" t="n"/>
      <c r="L126" s="14" t="n"/>
      <c r="M126" s="12">
        <f>IF(AND(C126="",F126=""),"",IF(C126="","사번 미기재",IF(ISNA(MATCH(C126,'연차관리대장'!$A$5:$A$204,0)),"대장에 없는 사번",IF(A126="","사용일 미기재",IF(AND(F126="연차",G126=""),"일수 미기재",IF(AND(G126&lt;&gt;"",ISNUMBER(SEARCH("반차",F126)),N(G126)&lt;&gt;0.5),"반차는 0.5일",""))))))</f>
        <v/>
      </c>
    </row>
    <row r="127">
      <c r="A127" s="7" t="n"/>
      <c r="B127" s="7" t="n"/>
      <c r="C127" s="12" t="n"/>
      <c r="D127" s="12">
        <f>IF(C127="","",IFERROR(INDEX('연차관리대장'!$B$5:$B$204,MATCH(C127,'연차관리대장'!$A$5:$A$204,0)),""))</f>
        <v/>
      </c>
      <c r="E127" s="12">
        <f>IF(C127="","",IFERROR(INDEX('연차관리대장'!$C$5:$C$204,MATCH(C127,'연차관리대장'!$A$5:$A$204,0)),""))</f>
        <v/>
      </c>
      <c r="F127" s="12" t="n"/>
      <c r="G127" s="12" t="n"/>
      <c r="H127" s="12">
        <f>IF(F127="","",IF(OR(F127="오전 반차",F127="오후 반차"),0.5,IF(F127="연차",N(G127),0)))</f>
        <v/>
      </c>
      <c r="I127" s="7" t="n"/>
      <c r="J127" s="12" t="n"/>
      <c r="K127" s="12" t="n"/>
      <c r="L127" s="14" t="n"/>
      <c r="M127" s="12">
        <f>IF(AND(C127="",F127=""),"",IF(C127="","사번 미기재",IF(ISNA(MATCH(C127,'연차관리대장'!$A$5:$A$204,0)),"대장에 없는 사번",IF(A127="","사용일 미기재",IF(AND(F127="연차",G127=""),"일수 미기재",IF(AND(G127&lt;&gt;"",ISNUMBER(SEARCH("반차",F127)),N(G127)&lt;&gt;0.5),"반차는 0.5일",""))))))</f>
        <v/>
      </c>
    </row>
    <row r="128">
      <c r="A128" s="7" t="n"/>
      <c r="B128" s="7" t="n"/>
      <c r="C128" s="12" t="n"/>
      <c r="D128" s="12">
        <f>IF(C128="","",IFERROR(INDEX('연차관리대장'!$B$5:$B$204,MATCH(C128,'연차관리대장'!$A$5:$A$204,0)),""))</f>
        <v/>
      </c>
      <c r="E128" s="12">
        <f>IF(C128="","",IFERROR(INDEX('연차관리대장'!$C$5:$C$204,MATCH(C128,'연차관리대장'!$A$5:$A$204,0)),""))</f>
        <v/>
      </c>
      <c r="F128" s="12" t="n"/>
      <c r="G128" s="12" t="n"/>
      <c r="H128" s="12">
        <f>IF(F128="","",IF(OR(F128="오전 반차",F128="오후 반차"),0.5,IF(F128="연차",N(G128),0)))</f>
        <v/>
      </c>
      <c r="I128" s="7" t="n"/>
      <c r="J128" s="12" t="n"/>
      <c r="K128" s="12" t="n"/>
      <c r="L128" s="14" t="n"/>
      <c r="M128" s="12">
        <f>IF(AND(C128="",F128=""),"",IF(C128="","사번 미기재",IF(ISNA(MATCH(C128,'연차관리대장'!$A$5:$A$204,0)),"대장에 없는 사번",IF(A128="","사용일 미기재",IF(AND(F128="연차",G128=""),"일수 미기재",IF(AND(G128&lt;&gt;"",ISNUMBER(SEARCH("반차",F128)),N(G128)&lt;&gt;0.5),"반차는 0.5일",""))))))</f>
        <v/>
      </c>
    </row>
    <row r="129">
      <c r="A129" s="7" t="n"/>
      <c r="B129" s="7" t="n"/>
      <c r="C129" s="12" t="n"/>
      <c r="D129" s="12">
        <f>IF(C129="","",IFERROR(INDEX('연차관리대장'!$B$5:$B$204,MATCH(C129,'연차관리대장'!$A$5:$A$204,0)),""))</f>
        <v/>
      </c>
      <c r="E129" s="12">
        <f>IF(C129="","",IFERROR(INDEX('연차관리대장'!$C$5:$C$204,MATCH(C129,'연차관리대장'!$A$5:$A$204,0)),""))</f>
        <v/>
      </c>
      <c r="F129" s="12" t="n"/>
      <c r="G129" s="12" t="n"/>
      <c r="H129" s="12">
        <f>IF(F129="","",IF(OR(F129="오전 반차",F129="오후 반차"),0.5,IF(F129="연차",N(G129),0)))</f>
        <v/>
      </c>
      <c r="I129" s="7" t="n"/>
      <c r="J129" s="12" t="n"/>
      <c r="K129" s="12" t="n"/>
      <c r="L129" s="14" t="n"/>
      <c r="M129" s="12">
        <f>IF(AND(C129="",F129=""),"",IF(C129="","사번 미기재",IF(ISNA(MATCH(C129,'연차관리대장'!$A$5:$A$204,0)),"대장에 없는 사번",IF(A129="","사용일 미기재",IF(AND(F129="연차",G129=""),"일수 미기재",IF(AND(G129&lt;&gt;"",ISNUMBER(SEARCH("반차",F129)),N(G129)&lt;&gt;0.5),"반차는 0.5일",""))))))</f>
        <v/>
      </c>
    </row>
    <row r="130">
      <c r="A130" s="7" t="n"/>
      <c r="B130" s="7" t="n"/>
      <c r="C130" s="12" t="n"/>
      <c r="D130" s="12">
        <f>IF(C130="","",IFERROR(INDEX('연차관리대장'!$B$5:$B$204,MATCH(C130,'연차관리대장'!$A$5:$A$204,0)),""))</f>
        <v/>
      </c>
      <c r="E130" s="12">
        <f>IF(C130="","",IFERROR(INDEX('연차관리대장'!$C$5:$C$204,MATCH(C130,'연차관리대장'!$A$5:$A$204,0)),""))</f>
        <v/>
      </c>
      <c r="F130" s="12" t="n"/>
      <c r="G130" s="12" t="n"/>
      <c r="H130" s="12">
        <f>IF(F130="","",IF(OR(F130="오전 반차",F130="오후 반차"),0.5,IF(F130="연차",N(G130),0)))</f>
        <v/>
      </c>
      <c r="I130" s="7" t="n"/>
      <c r="J130" s="12" t="n"/>
      <c r="K130" s="12" t="n"/>
      <c r="L130" s="14" t="n"/>
      <c r="M130" s="12">
        <f>IF(AND(C130="",F130=""),"",IF(C130="","사번 미기재",IF(ISNA(MATCH(C130,'연차관리대장'!$A$5:$A$204,0)),"대장에 없는 사번",IF(A130="","사용일 미기재",IF(AND(F130="연차",G130=""),"일수 미기재",IF(AND(G130&lt;&gt;"",ISNUMBER(SEARCH("반차",F130)),N(G130)&lt;&gt;0.5),"반차는 0.5일",""))))))</f>
        <v/>
      </c>
    </row>
    <row r="131">
      <c r="A131" s="7" t="n"/>
      <c r="B131" s="7" t="n"/>
      <c r="C131" s="12" t="n"/>
      <c r="D131" s="12">
        <f>IF(C131="","",IFERROR(INDEX('연차관리대장'!$B$5:$B$204,MATCH(C131,'연차관리대장'!$A$5:$A$204,0)),""))</f>
        <v/>
      </c>
      <c r="E131" s="12">
        <f>IF(C131="","",IFERROR(INDEX('연차관리대장'!$C$5:$C$204,MATCH(C131,'연차관리대장'!$A$5:$A$204,0)),""))</f>
        <v/>
      </c>
      <c r="F131" s="12" t="n"/>
      <c r="G131" s="12" t="n"/>
      <c r="H131" s="12">
        <f>IF(F131="","",IF(OR(F131="오전 반차",F131="오후 반차"),0.5,IF(F131="연차",N(G131),0)))</f>
        <v/>
      </c>
      <c r="I131" s="7" t="n"/>
      <c r="J131" s="12" t="n"/>
      <c r="K131" s="12" t="n"/>
      <c r="L131" s="14" t="n"/>
      <c r="M131" s="12">
        <f>IF(AND(C131="",F131=""),"",IF(C131="","사번 미기재",IF(ISNA(MATCH(C131,'연차관리대장'!$A$5:$A$204,0)),"대장에 없는 사번",IF(A131="","사용일 미기재",IF(AND(F131="연차",G131=""),"일수 미기재",IF(AND(G131&lt;&gt;"",ISNUMBER(SEARCH("반차",F131)),N(G131)&lt;&gt;0.5),"반차는 0.5일",""))))))</f>
        <v/>
      </c>
    </row>
    <row r="132">
      <c r="A132" s="7" t="n"/>
      <c r="B132" s="7" t="n"/>
      <c r="C132" s="12" t="n"/>
      <c r="D132" s="12">
        <f>IF(C132="","",IFERROR(INDEX('연차관리대장'!$B$5:$B$204,MATCH(C132,'연차관리대장'!$A$5:$A$204,0)),""))</f>
        <v/>
      </c>
      <c r="E132" s="12">
        <f>IF(C132="","",IFERROR(INDEX('연차관리대장'!$C$5:$C$204,MATCH(C132,'연차관리대장'!$A$5:$A$204,0)),""))</f>
        <v/>
      </c>
      <c r="F132" s="12" t="n"/>
      <c r="G132" s="12" t="n"/>
      <c r="H132" s="12">
        <f>IF(F132="","",IF(OR(F132="오전 반차",F132="오후 반차"),0.5,IF(F132="연차",N(G132),0)))</f>
        <v/>
      </c>
      <c r="I132" s="7" t="n"/>
      <c r="J132" s="12" t="n"/>
      <c r="K132" s="12" t="n"/>
      <c r="L132" s="14" t="n"/>
      <c r="M132" s="12">
        <f>IF(AND(C132="",F132=""),"",IF(C132="","사번 미기재",IF(ISNA(MATCH(C132,'연차관리대장'!$A$5:$A$204,0)),"대장에 없는 사번",IF(A132="","사용일 미기재",IF(AND(F132="연차",G132=""),"일수 미기재",IF(AND(G132&lt;&gt;"",ISNUMBER(SEARCH("반차",F132)),N(G132)&lt;&gt;0.5),"반차는 0.5일",""))))))</f>
        <v/>
      </c>
    </row>
    <row r="133">
      <c r="A133" s="7" t="n"/>
      <c r="B133" s="7" t="n"/>
      <c r="C133" s="12" t="n"/>
      <c r="D133" s="12">
        <f>IF(C133="","",IFERROR(INDEX('연차관리대장'!$B$5:$B$204,MATCH(C133,'연차관리대장'!$A$5:$A$204,0)),""))</f>
        <v/>
      </c>
      <c r="E133" s="12">
        <f>IF(C133="","",IFERROR(INDEX('연차관리대장'!$C$5:$C$204,MATCH(C133,'연차관리대장'!$A$5:$A$204,0)),""))</f>
        <v/>
      </c>
      <c r="F133" s="12" t="n"/>
      <c r="G133" s="12" t="n"/>
      <c r="H133" s="12">
        <f>IF(F133="","",IF(OR(F133="오전 반차",F133="오후 반차"),0.5,IF(F133="연차",N(G133),0)))</f>
        <v/>
      </c>
      <c r="I133" s="7" t="n"/>
      <c r="J133" s="12" t="n"/>
      <c r="K133" s="12" t="n"/>
      <c r="L133" s="14" t="n"/>
      <c r="M133" s="12">
        <f>IF(AND(C133="",F133=""),"",IF(C133="","사번 미기재",IF(ISNA(MATCH(C133,'연차관리대장'!$A$5:$A$204,0)),"대장에 없는 사번",IF(A133="","사용일 미기재",IF(AND(F133="연차",G133=""),"일수 미기재",IF(AND(G133&lt;&gt;"",ISNUMBER(SEARCH("반차",F133)),N(G133)&lt;&gt;0.5),"반차는 0.5일",""))))))</f>
        <v/>
      </c>
    </row>
    <row r="134">
      <c r="A134" s="7" t="n"/>
      <c r="B134" s="7" t="n"/>
      <c r="C134" s="12" t="n"/>
      <c r="D134" s="12">
        <f>IF(C134="","",IFERROR(INDEX('연차관리대장'!$B$5:$B$204,MATCH(C134,'연차관리대장'!$A$5:$A$204,0)),""))</f>
        <v/>
      </c>
      <c r="E134" s="12">
        <f>IF(C134="","",IFERROR(INDEX('연차관리대장'!$C$5:$C$204,MATCH(C134,'연차관리대장'!$A$5:$A$204,0)),""))</f>
        <v/>
      </c>
      <c r="F134" s="12" t="n"/>
      <c r="G134" s="12" t="n"/>
      <c r="H134" s="12">
        <f>IF(F134="","",IF(OR(F134="오전 반차",F134="오후 반차"),0.5,IF(F134="연차",N(G134),0)))</f>
        <v/>
      </c>
      <c r="I134" s="7" t="n"/>
      <c r="J134" s="12" t="n"/>
      <c r="K134" s="12" t="n"/>
      <c r="L134" s="14" t="n"/>
      <c r="M134" s="12">
        <f>IF(AND(C134="",F134=""),"",IF(C134="","사번 미기재",IF(ISNA(MATCH(C134,'연차관리대장'!$A$5:$A$204,0)),"대장에 없는 사번",IF(A134="","사용일 미기재",IF(AND(F134="연차",G134=""),"일수 미기재",IF(AND(G134&lt;&gt;"",ISNUMBER(SEARCH("반차",F134)),N(G134)&lt;&gt;0.5),"반차는 0.5일",""))))))</f>
        <v/>
      </c>
    </row>
    <row r="135">
      <c r="A135" s="7" t="n"/>
      <c r="B135" s="7" t="n"/>
      <c r="C135" s="12" t="n"/>
      <c r="D135" s="12">
        <f>IF(C135="","",IFERROR(INDEX('연차관리대장'!$B$5:$B$204,MATCH(C135,'연차관리대장'!$A$5:$A$204,0)),""))</f>
        <v/>
      </c>
      <c r="E135" s="12">
        <f>IF(C135="","",IFERROR(INDEX('연차관리대장'!$C$5:$C$204,MATCH(C135,'연차관리대장'!$A$5:$A$204,0)),""))</f>
        <v/>
      </c>
      <c r="F135" s="12" t="n"/>
      <c r="G135" s="12" t="n"/>
      <c r="H135" s="12">
        <f>IF(F135="","",IF(OR(F135="오전 반차",F135="오후 반차"),0.5,IF(F135="연차",N(G135),0)))</f>
        <v/>
      </c>
      <c r="I135" s="7" t="n"/>
      <c r="J135" s="12" t="n"/>
      <c r="K135" s="12" t="n"/>
      <c r="L135" s="14" t="n"/>
      <c r="M135" s="12">
        <f>IF(AND(C135="",F135=""),"",IF(C135="","사번 미기재",IF(ISNA(MATCH(C135,'연차관리대장'!$A$5:$A$204,0)),"대장에 없는 사번",IF(A135="","사용일 미기재",IF(AND(F135="연차",G135=""),"일수 미기재",IF(AND(G135&lt;&gt;"",ISNUMBER(SEARCH("반차",F135)),N(G135)&lt;&gt;0.5),"반차는 0.5일",""))))))</f>
        <v/>
      </c>
    </row>
    <row r="136">
      <c r="A136" s="7" t="n"/>
      <c r="B136" s="7" t="n"/>
      <c r="C136" s="12" t="n"/>
      <c r="D136" s="12">
        <f>IF(C136="","",IFERROR(INDEX('연차관리대장'!$B$5:$B$204,MATCH(C136,'연차관리대장'!$A$5:$A$204,0)),""))</f>
        <v/>
      </c>
      <c r="E136" s="12">
        <f>IF(C136="","",IFERROR(INDEX('연차관리대장'!$C$5:$C$204,MATCH(C136,'연차관리대장'!$A$5:$A$204,0)),""))</f>
        <v/>
      </c>
      <c r="F136" s="12" t="n"/>
      <c r="G136" s="12" t="n"/>
      <c r="H136" s="12">
        <f>IF(F136="","",IF(OR(F136="오전 반차",F136="오후 반차"),0.5,IF(F136="연차",N(G136),0)))</f>
        <v/>
      </c>
      <c r="I136" s="7" t="n"/>
      <c r="J136" s="12" t="n"/>
      <c r="K136" s="12" t="n"/>
      <c r="L136" s="14" t="n"/>
      <c r="M136" s="12">
        <f>IF(AND(C136="",F136=""),"",IF(C136="","사번 미기재",IF(ISNA(MATCH(C136,'연차관리대장'!$A$5:$A$204,0)),"대장에 없는 사번",IF(A136="","사용일 미기재",IF(AND(F136="연차",G136=""),"일수 미기재",IF(AND(G136&lt;&gt;"",ISNUMBER(SEARCH("반차",F136)),N(G136)&lt;&gt;0.5),"반차는 0.5일",""))))))</f>
        <v/>
      </c>
    </row>
    <row r="137">
      <c r="A137" s="7" t="n"/>
      <c r="B137" s="7" t="n"/>
      <c r="C137" s="12" t="n"/>
      <c r="D137" s="12">
        <f>IF(C137="","",IFERROR(INDEX('연차관리대장'!$B$5:$B$204,MATCH(C137,'연차관리대장'!$A$5:$A$204,0)),""))</f>
        <v/>
      </c>
      <c r="E137" s="12">
        <f>IF(C137="","",IFERROR(INDEX('연차관리대장'!$C$5:$C$204,MATCH(C137,'연차관리대장'!$A$5:$A$204,0)),""))</f>
        <v/>
      </c>
      <c r="F137" s="12" t="n"/>
      <c r="G137" s="12" t="n"/>
      <c r="H137" s="12">
        <f>IF(F137="","",IF(OR(F137="오전 반차",F137="오후 반차"),0.5,IF(F137="연차",N(G137),0)))</f>
        <v/>
      </c>
      <c r="I137" s="7" t="n"/>
      <c r="J137" s="12" t="n"/>
      <c r="K137" s="12" t="n"/>
      <c r="L137" s="14" t="n"/>
      <c r="M137" s="12">
        <f>IF(AND(C137="",F137=""),"",IF(C137="","사번 미기재",IF(ISNA(MATCH(C137,'연차관리대장'!$A$5:$A$204,0)),"대장에 없는 사번",IF(A137="","사용일 미기재",IF(AND(F137="연차",G137=""),"일수 미기재",IF(AND(G137&lt;&gt;"",ISNUMBER(SEARCH("반차",F137)),N(G137)&lt;&gt;0.5),"반차는 0.5일",""))))))</f>
        <v/>
      </c>
    </row>
    <row r="138">
      <c r="A138" s="7" t="n"/>
      <c r="B138" s="7" t="n"/>
      <c r="C138" s="12" t="n"/>
      <c r="D138" s="12">
        <f>IF(C138="","",IFERROR(INDEX('연차관리대장'!$B$5:$B$204,MATCH(C138,'연차관리대장'!$A$5:$A$204,0)),""))</f>
        <v/>
      </c>
      <c r="E138" s="12">
        <f>IF(C138="","",IFERROR(INDEX('연차관리대장'!$C$5:$C$204,MATCH(C138,'연차관리대장'!$A$5:$A$204,0)),""))</f>
        <v/>
      </c>
      <c r="F138" s="12" t="n"/>
      <c r="G138" s="12" t="n"/>
      <c r="H138" s="12">
        <f>IF(F138="","",IF(OR(F138="오전 반차",F138="오후 반차"),0.5,IF(F138="연차",N(G138),0)))</f>
        <v/>
      </c>
      <c r="I138" s="7" t="n"/>
      <c r="J138" s="12" t="n"/>
      <c r="K138" s="12" t="n"/>
      <c r="L138" s="14" t="n"/>
      <c r="M138" s="12">
        <f>IF(AND(C138="",F138=""),"",IF(C138="","사번 미기재",IF(ISNA(MATCH(C138,'연차관리대장'!$A$5:$A$204,0)),"대장에 없는 사번",IF(A138="","사용일 미기재",IF(AND(F138="연차",G138=""),"일수 미기재",IF(AND(G138&lt;&gt;"",ISNUMBER(SEARCH("반차",F138)),N(G138)&lt;&gt;0.5),"반차는 0.5일",""))))))</f>
        <v/>
      </c>
    </row>
    <row r="139">
      <c r="A139" s="7" t="n"/>
      <c r="B139" s="7" t="n"/>
      <c r="C139" s="12" t="n"/>
      <c r="D139" s="12">
        <f>IF(C139="","",IFERROR(INDEX('연차관리대장'!$B$5:$B$204,MATCH(C139,'연차관리대장'!$A$5:$A$204,0)),""))</f>
        <v/>
      </c>
      <c r="E139" s="12">
        <f>IF(C139="","",IFERROR(INDEX('연차관리대장'!$C$5:$C$204,MATCH(C139,'연차관리대장'!$A$5:$A$204,0)),""))</f>
        <v/>
      </c>
      <c r="F139" s="12" t="n"/>
      <c r="G139" s="12" t="n"/>
      <c r="H139" s="12">
        <f>IF(F139="","",IF(OR(F139="오전 반차",F139="오후 반차"),0.5,IF(F139="연차",N(G139),0)))</f>
        <v/>
      </c>
      <c r="I139" s="7" t="n"/>
      <c r="J139" s="12" t="n"/>
      <c r="K139" s="12" t="n"/>
      <c r="L139" s="14" t="n"/>
      <c r="M139" s="12">
        <f>IF(AND(C139="",F139=""),"",IF(C139="","사번 미기재",IF(ISNA(MATCH(C139,'연차관리대장'!$A$5:$A$204,0)),"대장에 없는 사번",IF(A139="","사용일 미기재",IF(AND(F139="연차",G139=""),"일수 미기재",IF(AND(G139&lt;&gt;"",ISNUMBER(SEARCH("반차",F139)),N(G139)&lt;&gt;0.5),"반차는 0.5일",""))))))</f>
        <v/>
      </c>
    </row>
    <row r="140">
      <c r="A140" s="7" t="n"/>
      <c r="B140" s="7" t="n"/>
      <c r="C140" s="12" t="n"/>
      <c r="D140" s="12">
        <f>IF(C140="","",IFERROR(INDEX('연차관리대장'!$B$5:$B$204,MATCH(C140,'연차관리대장'!$A$5:$A$204,0)),""))</f>
        <v/>
      </c>
      <c r="E140" s="12">
        <f>IF(C140="","",IFERROR(INDEX('연차관리대장'!$C$5:$C$204,MATCH(C140,'연차관리대장'!$A$5:$A$204,0)),""))</f>
        <v/>
      </c>
      <c r="F140" s="12" t="n"/>
      <c r="G140" s="12" t="n"/>
      <c r="H140" s="12">
        <f>IF(F140="","",IF(OR(F140="오전 반차",F140="오후 반차"),0.5,IF(F140="연차",N(G140),0)))</f>
        <v/>
      </c>
      <c r="I140" s="7" t="n"/>
      <c r="J140" s="12" t="n"/>
      <c r="K140" s="12" t="n"/>
      <c r="L140" s="14" t="n"/>
      <c r="M140" s="12">
        <f>IF(AND(C140="",F140=""),"",IF(C140="","사번 미기재",IF(ISNA(MATCH(C140,'연차관리대장'!$A$5:$A$204,0)),"대장에 없는 사번",IF(A140="","사용일 미기재",IF(AND(F140="연차",G140=""),"일수 미기재",IF(AND(G140&lt;&gt;"",ISNUMBER(SEARCH("반차",F140)),N(G140)&lt;&gt;0.5),"반차는 0.5일",""))))))</f>
        <v/>
      </c>
    </row>
    <row r="141">
      <c r="A141" s="7" t="n"/>
      <c r="B141" s="7" t="n"/>
      <c r="C141" s="12" t="n"/>
      <c r="D141" s="12">
        <f>IF(C141="","",IFERROR(INDEX('연차관리대장'!$B$5:$B$204,MATCH(C141,'연차관리대장'!$A$5:$A$204,0)),""))</f>
        <v/>
      </c>
      <c r="E141" s="12">
        <f>IF(C141="","",IFERROR(INDEX('연차관리대장'!$C$5:$C$204,MATCH(C141,'연차관리대장'!$A$5:$A$204,0)),""))</f>
        <v/>
      </c>
      <c r="F141" s="12" t="n"/>
      <c r="G141" s="12" t="n"/>
      <c r="H141" s="12">
        <f>IF(F141="","",IF(OR(F141="오전 반차",F141="오후 반차"),0.5,IF(F141="연차",N(G141),0)))</f>
        <v/>
      </c>
      <c r="I141" s="7" t="n"/>
      <c r="J141" s="12" t="n"/>
      <c r="K141" s="12" t="n"/>
      <c r="L141" s="14" t="n"/>
      <c r="M141" s="12">
        <f>IF(AND(C141="",F141=""),"",IF(C141="","사번 미기재",IF(ISNA(MATCH(C141,'연차관리대장'!$A$5:$A$204,0)),"대장에 없는 사번",IF(A141="","사용일 미기재",IF(AND(F141="연차",G141=""),"일수 미기재",IF(AND(G141&lt;&gt;"",ISNUMBER(SEARCH("반차",F141)),N(G141)&lt;&gt;0.5),"반차는 0.5일",""))))))</f>
        <v/>
      </c>
    </row>
    <row r="142">
      <c r="A142" s="7" t="n"/>
      <c r="B142" s="7" t="n"/>
      <c r="C142" s="12" t="n"/>
      <c r="D142" s="12">
        <f>IF(C142="","",IFERROR(INDEX('연차관리대장'!$B$5:$B$204,MATCH(C142,'연차관리대장'!$A$5:$A$204,0)),""))</f>
        <v/>
      </c>
      <c r="E142" s="12">
        <f>IF(C142="","",IFERROR(INDEX('연차관리대장'!$C$5:$C$204,MATCH(C142,'연차관리대장'!$A$5:$A$204,0)),""))</f>
        <v/>
      </c>
      <c r="F142" s="12" t="n"/>
      <c r="G142" s="12" t="n"/>
      <c r="H142" s="12">
        <f>IF(F142="","",IF(OR(F142="오전 반차",F142="오후 반차"),0.5,IF(F142="연차",N(G142),0)))</f>
        <v/>
      </c>
      <c r="I142" s="7" t="n"/>
      <c r="J142" s="12" t="n"/>
      <c r="K142" s="12" t="n"/>
      <c r="L142" s="14" t="n"/>
      <c r="M142" s="12">
        <f>IF(AND(C142="",F142=""),"",IF(C142="","사번 미기재",IF(ISNA(MATCH(C142,'연차관리대장'!$A$5:$A$204,0)),"대장에 없는 사번",IF(A142="","사용일 미기재",IF(AND(F142="연차",G142=""),"일수 미기재",IF(AND(G142&lt;&gt;"",ISNUMBER(SEARCH("반차",F142)),N(G142)&lt;&gt;0.5),"반차는 0.5일",""))))))</f>
        <v/>
      </c>
    </row>
    <row r="143">
      <c r="A143" s="7" t="n"/>
      <c r="B143" s="7" t="n"/>
      <c r="C143" s="12" t="n"/>
      <c r="D143" s="12">
        <f>IF(C143="","",IFERROR(INDEX('연차관리대장'!$B$5:$B$204,MATCH(C143,'연차관리대장'!$A$5:$A$204,0)),""))</f>
        <v/>
      </c>
      <c r="E143" s="12">
        <f>IF(C143="","",IFERROR(INDEX('연차관리대장'!$C$5:$C$204,MATCH(C143,'연차관리대장'!$A$5:$A$204,0)),""))</f>
        <v/>
      </c>
      <c r="F143" s="12" t="n"/>
      <c r="G143" s="12" t="n"/>
      <c r="H143" s="12">
        <f>IF(F143="","",IF(OR(F143="오전 반차",F143="오후 반차"),0.5,IF(F143="연차",N(G143),0)))</f>
        <v/>
      </c>
      <c r="I143" s="7" t="n"/>
      <c r="J143" s="12" t="n"/>
      <c r="K143" s="12" t="n"/>
      <c r="L143" s="14" t="n"/>
      <c r="M143" s="12">
        <f>IF(AND(C143="",F143=""),"",IF(C143="","사번 미기재",IF(ISNA(MATCH(C143,'연차관리대장'!$A$5:$A$204,0)),"대장에 없는 사번",IF(A143="","사용일 미기재",IF(AND(F143="연차",G143=""),"일수 미기재",IF(AND(G143&lt;&gt;"",ISNUMBER(SEARCH("반차",F143)),N(G143)&lt;&gt;0.5),"반차는 0.5일",""))))))</f>
        <v/>
      </c>
    </row>
    <row r="144">
      <c r="A144" s="7" t="n"/>
      <c r="B144" s="7" t="n"/>
      <c r="C144" s="12" t="n"/>
      <c r="D144" s="12">
        <f>IF(C144="","",IFERROR(INDEX('연차관리대장'!$B$5:$B$204,MATCH(C144,'연차관리대장'!$A$5:$A$204,0)),""))</f>
        <v/>
      </c>
      <c r="E144" s="12">
        <f>IF(C144="","",IFERROR(INDEX('연차관리대장'!$C$5:$C$204,MATCH(C144,'연차관리대장'!$A$5:$A$204,0)),""))</f>
        <v/>
      </c>
      <c r="F144" s="12" t="n"/>
      <c r="G144" s="12" t="n"/>
      <c r="H144" s="12">
        <f>IF(F144="","",IF(OR(F144="오전 반차",F144="오후 반차"),0.5,IF(F144="연차",N(G144),0)))</f>
        <v/>
      </c>
      <c r="I144" s="7" t="n"/>
      <c r="J144" s="12" t="n"/>
      <c r="K144" s="12" t="n"/>
      <c r="L144" s="14" t="n"/>
      <c r="M144" s="12">
        <f>IF(AND(C144="",F144=""),"",IF(C144="","사번 미기재",IF(ISNA(MATCH(C144,'연차관리대장'!$A$5:$A$204,0)),"대장에 없는 사번",IF(A144="","사용일 미기재",IF(AND(F144="연차",G144=""),"일수 미기재",IF(AND(G144&lt;&gt;"",ISNUMBER(SEARCH("반차",F144)),N(G144)&lt;&gt;0.5),"반차는 0.5일",""))))))</f>
        <v/>
      </c>
    </row>
    <row r="145">
      <c r="A145" s="7" t="n"/>
      <c r="B145" s="7" t="n"/>
      <c r="C145" s="12" t="n"/>
      <c r="D145" s="12">
        <f>IF(C145="","",IFERROR(INDEX('연차관리대장'!$B$5:$B$204,MATCH(C145,'연차관리대장'!$A$5:$A$204,0)),""))</f>
        <v/>
      </c>
      <c r="E145" s="12">
        <f>IF(C145="","",IFERROR(INDEX('연차관리대장'!$C$5:$C$204,MATCH(C145,'연차관리대장'!$A$5:$A$204,0)),""))</f>
        <v/>
      </c>
      <c r="F145" s="12" t="n"/>
      <c r="G145" s="12" t="n"/>
      <c r="H145" s="12">
        <f>IF(F145="","",IF(OR(F145="오전 반차",F145="오후 반차"),0.5,IF(F145="연차",N(G145),0)))</f>
        <v/>
      </c>
      <c r="I145" s="7" t="n"/>
      <c r="J145" s="12" t="n"/>
      <c r="K145" s="12" t="n"/>
      <c r="L145" s="14" t="n"/>
      <c r="M145" s="12">
        <f>IF(AND(C145="",F145=""),"",IF(C145="","사번 미기재",IF(ISNA(MATCH(C145,'연차관리대장'!$A$5:$A$204,0)),"대장에 없는 사번",IF(A145="","사용일 미기재",IF(AND(F145="연차",G145=""),"일수 미기재",IF(AND(G145&lt;&gt;"",ISNUMBER(SEARCH("반차",F145)),N(G145)&lt;&gt;0.5),"반차는 0.5일",""))))))</f>
        <v/>
      </c>
    </row>
    <row r="146">
      <c r="A146" s="7" t="n"/>
      <c r="B146" s="7" t="n"/>
      <c r="C146" s="12" t="n"/>
      <c r="D146" s="12">
        <f>IF(C146="","",IFERROR(INDEX('연차관리대장'!$B$5:$B$204,MATCH(C146,'연차관리대장'!$A$5:$A$204,0)),""))</f>
        <v/>
      </c>
      <c r="E146" s="12">
        <f>IF(C146="","",IFERROR(INDEX('연차관리대장'!$C$5:$C$204,MATCH(C146,'연차관리대장'!$A$5:$A$204,0)),""))</f>
        <v/>
      </c>
      <c r="F146" s="12" t="n"/>
      <c r="G146" s="12" t="n"/>
      <c r="H146" s="12">
        <f>IF(F146="","",IF(OR(F146="오전 반차",F146="오후 반차"),0.5,IF(F146="연차",N(G146),0)))</f>
        <v/>
      </c>
      <c r="I146" s="7" t="n"/>
      <c r="J146" s="12" t="n"/>
      <c r="K146" s="12" t="n"/>
      <c r="L146" s="14" t="n"/>
      <c r="M146" s="12">
        <f>IF(AND(C146="",F146=""),"",IF(C146="","사번 미기재",IF(ISNA(MATCH(C146,'연차관리대장'!$A$5:$A$204,0)),"대장에 없는 사번",IF(A146="","사용일 미기재",IF(AND(F146="연차",G146=""),"일수 미기재",IF(AND(G146&lt;&gt;"",ISNUMBER(SEARCH("반차",F146)),N(G146)&lt;&gt;0.5),"반차는 0.5일",""))))))</f>
        <v/>
      </c>
    </row>
    <row r="147">
      <c r="A147" s="7" t="n"/>
      <c r="B147" s="7" t="n"/>
      <c r="C147" s="12" t="n"/>
      <c r="D147" s="12">
        <f>IF(C147="","",IFERROR(INDEX('연차관리대장'!$B$5:$B$204,MATCH(C147,'연차관리대장'!$A$5:$A$204,0)),""))</f>
        <v/>
      </c>
      <c r="E147" s="12">
        <f>IF(C147="","",IFERROR(INDEX('연차관리대장'!$C$5:$C$204,MATCH(C147,'연차관리대장'!$A$5:$A$204,0)),""))</f>
        <v/>
      </c>
      <c r="F147" s="12" t="n"/>
      <c r="G147" s="12" t="n"/>
      <c r="H147" s="12">
        <f>IF(F147="","",IF(OR(F147="오전 반차",F147="오후 반차"),0.5,IF(F147="연차",N(G147),0)))</f>
        <v/>
      </c>
      <c r="I147" s="7" t="n"/>
      <c r="J147" s="12" t="n"/>
      <c r="K147" s="12" t="n"/>
      <c r="L147" s="14" t="n"/>
      <c r="M147" s="12">
        <f>IF(AND(C147="",F147=""),"",IF(C147="","사번 미기재",IF(ISNA(MATCH(C147,'연차관리대장'!$A$5:$A$204,0)),"대장에 없는 사번",IF(A147="","사용일 미기재",IF(AND(F147="연차",G147=""),"일수 미기재",IF(AND(G147&lt;&gt;"",ISNUMBER(SEARCH("반차",F147)),N(G147)&lt;&gt;0.5),"반차는 0.5일",""))))))</f>
        <v/>
      </c>
    </row>
    <row r="148">
      <c r="A148" s="7" t="n"/>
      <c r="B148" s="7" t="n"/>
      <c r="C148" s="12" t="n"/>
      <c r="D148" s="12">
        <f>IF(C148="","",IFERROR(INDEX('연차관리대장'!$B$5:$B$204,MATCH(C148,'연차관리대장'!$A$5:$A$204,0)),""))</f>
        <v/>
      </c>
      <c r="E148" s="12">
        <f>IF(C148="","",IFERROR(INDEX('연차관리대장'!$C$5:$C$204,MATCH(C148,'연차관리대장'!$A$5:$A$204,0)),""))</f>
        <v/>
      </c>
      <c r="F148" s="12" t="n"/>
      <c r="G148" s="12" t="n"/>
      <c r="H148" s="12">
        <f>IF(F148="","",IF(OR(F148="오전 반차",F148="오후 반차"),0.5,IF(F148="연차",N(G148),0)))</f>
        <v/>
      </c>
      <c r="I148" s="7" t="n"/>
      <c r="J148" s="12" t="n"/>
      <c r="K148" s="12" t="n"/>
      <c r="L148" s="14" t="n"/>
      <c r="M148" s="12">
        <f>IF(AND(C148="",F148=""),"",IF(C148="","사번 미기재",IF(ISNA(MATCH(C148,'연차관리대장'!$A$5:$A$204,0)),"대장에 없는 사번",IF(A148="","사용일 미기재",IF(AND(F148="연차",G148=""),"일수 미기재",IF(AND(G148&lt;&gt;"",ISNUMBER(SEARCH("반차",F148)),N(G148)&lt;&gt;0.5),"반차는 0.5일",""))))))</f>
        <v/>
      </c>
    </row>
    <row r="149">
      <c r="A149" s="7" t="n"/>
      <c r="B149" s="7" t="n"/>
      <c r="C149" s="12" t="n"/>
      <c r="D149" s="12">
        <f>IF(C149="","",IFERROR(INDEX('연차관리대장'!$B$5:$B$204,MATCH(C149,'연차관리대장'!$A$5:$A$204,0)),""))</f>
        <v/>
      </c>
      <c r="E149" s="12">
        <f>IF(C149="","",IFERROR(INDEX('연차관리대장'!$C$5:$C$204,MATCH(C149,'연차관리대장'!$A$5:$A$204,0)),""))</f>
        <v/>
      </c>
      <c r="F149" s="12" t="n"/>
      <c r="G149" s="12" t="n"/>
      <c r="H149" s="12">
        <f>IF(F149="","",IF(OR(F149="오전 반차",F149="오후 반차"),0.5,IF(F149="연차",N(G149),0)))</f>
        <v/>
      </c>
      <c r="I149" s="7" t="n"/>
      <c r="J149" s="12" t="n"/>
      <c r="K149" s="12" t="n"/>
      <c r="L149" s="14" t="n"/>
      <c r="M149" s="12">
        <f>IF(AND(C149="",F149=""),"",IF(C149="","사번 미기재",IF(ISNA(MATCH(C149,'연차관리대장'!$A$5:$A$204,0)),"대장에 없는 사번",IF(A149="","사용일 미기재",IF(AND(F149="연차",G149=""),"일수 미기재",IF(AND(G149&lt;&gt;"",ISNUMBER(SEARCH("반차",F149)),N(G149)&lt;&gt;0.5),"반차는 0.5일",""))))))</f>
        <v/>
      </c>
    </row>
    <row r="150">
      <c r="A150" s="7" t="n"/>
      <c r="B150" s="7" t="n"/>
      <c r="C150" s="12" t="n"/>
      <c r="D150" s="12">
        <f>IF(C150="","",IFERROR(INDEX('연차관리대장'!$B$5:$B$204,MATCH(C150,'연차관리대장'!$A$5:$A$204,0)),""))</f>
        <v/>
      </c>
      <c r="E150" s="12">
        <f>IF(C150="","",IFERROR(INDEX('연차관리대장'!$C$5:$C$204,MATCH(C150,'연차관리대장'!$A$5:$A$204,0)),""))</f>
        <v/>
      </c>
      <c r="F150" s="12" t="n"/>
      <c r="G150" s="12" t="n"/>
      <c r="H150" s="12">
        <f>IF(F150="","",IF(OR(F150="오전 반차",F150="오후 반차"),0.5,IF(F150="연차",N(G150),0)))</f>
        <v/>
      </c>
      <c r="I150" s="7" t="n"/>
      <c r="J150" s="12" t="n"/>
      <c r="K150" s="12" t="n"/>
      <c r="L150" s="14" t="n"/>
      <c r="M150" s="12">
        <f>IF(AND(C150="",F150=""),"",IF(C150="","사번 미기재",IF(ISNA(MATCH(C150,'연차관리대장'!$A$5:$A$204,0)),"대장에 없는 사번",IF(A150="","사용일 미기재",IF(AND(F150="연차",G150=""),"일수 미기재",IF(AND(G150&lt;&gt;"",ISNUMBER(SEARCH("반차",F150)),N(G150)&lt;&gt;0.5),"반차는 0.5일",""))))))</f>
        <v/>
      </c>
    </row>
    <row r="151">
      <c r="A151" s="7" t="n"/>
      <c r="B151" s="7" t="n"/>
      <c r="C151" s="12" t="n"/>
      <c r="D151" s="12">
        <f>IF(C151="","",IFERROR(INDEX('연차관리대장'!$B$5:$B$204,MATCH(C151,'연차관리대장'!$A$5:$A$204,0)),""))</f>
        <v/>
      </c>
      <c r="E151" s="12">
        <f>IF(C151="","",IFERROR(INDEX('연차관리대장'!$C$5:$C$204,MATCH(C151,'연차관리대장'!$A$5:$A$204,0)),""))</f>
        <v/>
      </c>
      <c r="F151" s="12" t="n"/>
      <c r="G151" s="12" t="n"/>
      <c r="H151" s="12">
        <f>IF(F151="","",IF(OR(F151="오전 반차",F151="오후 반차"),0.5,IF(F151="연차",N(G151),0)))</f>
        <v/>
      </c>
      <c r="I151" s="7" t="n"/>
      <c r="J151" s="12" t="n"/>
      <c r="K151" s="12" t="n"/>
      <c r="L151" s="14" t="n"/>
      <c r="M151" s="12">
        <f>IF(AND(C151="",F151=""),"",IF(C151="","사번 미기재",IF(ISNA(MATCH(C151,'연차관리대장'!$A$5:$A$204,0)),"대장에 없는 사번",IF(A151="","사용일 미기재",IF(AND(F151="연차",G151=""),"일수 미기재",IF(AND(G151&lt;&gt;"",ISNUMBER(SEARCH("반차",F151)),N(G151)&lt;&gt;0.5),"반차는 0.5일",""))))))</f>
        <v/>
      </c>
    </row>
    <row r="152">
      <c r="A152" s="7" t="n"/>
      <c r="B152" s="7" t="n"/>
      <c r="C152" s="12" t="n"/>
      <c r="D152" s="12">
        <f>IF(C152="","",IFERROR(INDEX('연차관리대장'!$B$5:$B$204,MATCH(C152,'연차관리대장'!$A$5:$A$204,0)),""))</f>
        <v/>
      </c>
      <c r="E152" s="12">
        <f>IF(C152="","",IFERROR(INDEX('연차관리대장'!$C$5:$C$204,MATCH(C152,'연차관리대장'!$A$5:$A$204,0)),""))</f>
        <v/>
      </c>
      <c r="F152" s="12" t="n"/>
      <c r="G152" s="12" t="n"/>
      <c r="H152" s="12">
        <f>IF(F152="","",IF(OR(F152="오전 반차",F152="오후 반차"),0.5,IF(F152="연차",N(G152),0)))</f>
        <v/>
      </c>
      <c r="I152" s="7" t="n"/>
      <c r="J152" s="12" t="n"/>
      <c r="K152" s="12" t="n"/>
      <c r="L152" s="14" t="n"/>
      <c r="M152" s="12">
        <f>IF(AND(C152="",F152=""),"",IF(C152="","사번 미기재",IF(ISNA(MATCH(C152,'연차관리대장'!$A$5:$A$204,0)),"대장에 없는 사번",IF(A152="","사용일 미기재",IF(AND(F152="연차",G152=""),"일수 미기재",IF(AND(G152&lt;&gt;"",ISNUMBER(SEARCH("반차",F152)),N(G152)&lt;&gt;0.5),"반차는 0.5일",""))))))</f>
        <v/>
      </c>
    </row>
    <row r="153">
      <c r="A153" s="7" t="n"/>
      <c r="B153" s="7" t="n"/>
      <c r="C153" s="12" t="n"/>
      <c r="D153" s="12">
        <f>IF(C153="","",IFERROR(INDEX('연차관리대장'!$B$5:$B$204,MATCH(C153,'연차관리대장'!$A$5:$A$204,0)),""))</f>
        <v/>
      </c>
      <c r="E153" s="12">
        <f>IF(C153="","",IFERROR(INDEX('연차관리대장'!$C$5:$C$204,MATCH(C153,'연차관리대장'!$A$5:$A$204,0)),""))</f>
        <v/>
      </c>
      <c r="F153" s="12" t="n"/>
      <c r="G153" s="12" t="n"/>
      <c r="H153" s="12">
        <f>IF(F153="","",IF(OR(F153="오전 반차",F153="오후 반차"),0.5,IF(F153="연차",N(G153),0)))</f>
        <v/>
      </c>
      <c r="I153" s="7" t="n"/>
      <c r="J153" s="12" t="n"/>
      <c r="K153" s="12" t="n"/>
      <c r="L153" s="14" t="n"/>
      <c r="M153" s="12">
        <f>IF(AND(C153="",F153=""),"",IF(C153="","사번 미기재",IF(ISNA(MATCH(C153,'연차관리대장'!$A$5:$A$204,0)),"대장에 없는 사번",IF(A153="","사용일 미기재",IF(AND(F153="연차",G153=""),"일수 미기재",IF(AND(G153&lt;&gt;"",ISNUMBER(SEARCH("반차",F153)),N(G153)&lt;&gt;0.5),"반차는 0.5일",""))))))</f>
        <v/>
      </c>
    </row>
    <row r="154">
      <c r="A154" s="7" t="n"/>
      <c r="B154" s="7" t="n"/>
      <c r="C154" s="12" t="n"/>
      <c r="D154" s="12">
        <f>IF(C154="","",IFERROR(INDEX('연차관리대장'!$B$5:$B$204,MATCH(C154,'연차관리대장'!$A$5:$A$204,0)),""))</f>
        <v/>
      </c>
      <c r="E154" s="12">
        <f>IF(C154="","",IFERROR(INDEX('연차관리대장'!$C$5:$C$204,MATCH(C154,'연차관리대장'!$A$5:$A$204,0)),""))</f>
        <v/>
      </c>
      <c r="F154" s="12" t="n"/>
      <c r="G154" s="12" t="n"/>
      <c r="H154" s="12">
        <f>IF(F154="","",IF(OR(F154="오전 반차",F154="오후 반차"),0.5,IF(F154="연차",N(G154),0)))</f>
        <v/>
      </c>
      <c r="I154" s="7" t="n"/>
      <c r="J154" s="12" t="n"/>
      <c r="K154" s="12" t="n"/>
      <c r="L154" s="14" t="n"/>
      <c r="M154" s="12">
        <f>IF(AND(C154="",F154=""),"",IF(C154="","사번 미기재",IF(ISNA(MATCH(C154,'연차관리대장'!$A$5:$A$204,0)),"대장에 없는 사번",IF(A154="","사용일 미기재",IF(AND(F154="연차",G154=""),"일수 미기재",IF(AND(G154&lt;&gt;"",ISNUMBER(SEARCH("반차",F154)),N(G154)&lt;&gt;0.5),"반차는 0.5일",""))))))</f>
        <v/>
      </c>
    </row>
    <row r="155">
      <c r="A155" s="7" t="n"/>
      <c r="B155" s="7" t="n"/>
      <c r="C155" s="12" t="n"/>
      <c r="D155" s="12">
        <f>IF(C155="","",IFERROR(INDEX('연차관리대장'!$B$5:$B$204,MATCH(C155,'연차관리대장'!$A$5:$A$204,0)),""))</f>
        <v/>
      </c>
      <c r="E155" s="12">
        <f>IF(C155="","",IFERROR(INDEX('연차관리대장'!$C$5:$C$204,MATCH(C155,'연차관리대장'!$A$5:$A$204,0)),""))</f>
        <v/>
      </c>
      <c r="F155" s="12" t="n"/>
      <c r="G155" s="12" t="n"/>
      <c r="H155" s="12">
        <f>IF(F155="","",IF(OR(F155="오전 반차",F155="오후 반차"),0.5,IF(F155="연차",N(G155),0)))</f>
        <v/>
      </c>
      <c r="I155" s="7" t="n"/>
      <c r="J155" s="12" t="n"/>
      <c r="K155" s="12" t="n"/>
      <c r="L155" s="14" t="n"/>
      <c r="M155" s="12">
        <f>IF(AND(C155="",F155=""),"",IF(C155="","사번 미기재",IF(ISNA(MATCH(C155,'연차관리대장'!$A$5:$A$204,0)),"대장에 없는 사번",IF(A155="","사용일 미기재",IF(AND(F155="연차",G155=""),"일수 미기재",IF(AND(G155&lt;&gt;"",ISNUMBER(SEARCH("반차",F155)),N(G155)&lt;&gt;0.5),"반차는 0.5일",""))))))</f>
        <v/>
      </c>
    </row>
    <row r="156">
      <c r="A156" s="7" t="n"/>
      <c r="B156" s="7" t="n"/>
      <c r="C156" s="12" t="n"/>
      <c r="D156" s="12">
        <f>IF(C156="","",IFERROR(INDEX('연차관리대장'!$B$5:$B$204,MATCH(C156,'연차관리대장'!$A$5:$A$204,0)),""))</f>
        <v/>
      </c>
      <c r="E156" s="12">
        <f>IF(C156="","",IFERROR(INDEX('연차관리대장'!$C$5:$C$204,MATCH(C156,'연차관리대장'!$A$5:$A$204,0)),""))</f>
        <v/>
      </c>
      <c r="F156" s="12" t="n"/>
      <c r="G156" s="12" t="n"/>
      <c r="H156" s="12">
        <f>IF(F156="","",IF(OR(F156="오전 반차",F156="오후 반차"),0.5,IF(F156="연차",N(G156),0)))</f>
        <v/>
      </c>
      <c r="I156" s="7" t="n"/>
      <c r="J156" s="12" t="n"/>
      <c r="K156" s="12" t="n"/>
      <c r="L156" s="14" t="n"/>
      <c r="M156" s="12">
        <f>IF(AND(C156="",F156=""),"",IF(C156="","사번 미기재",IF(ISNA(MATCH(C156,'연차관리대장'!$A$5:$A$204,0)),"대장에 없는 사번",IF(A156="","사용일 미기재",IF(AND(F156="연차",G156=""),"일수 미기재",IF(AND(G156&lt;&gt;"",ISNUMBER(SEARCH("반차",F156)),N(G156)&lt;&gt;0.5),"반차는 0.5일",""))))))</f>
        <v/>
      </c>
    </row>
    <row r="157">
      <c r="A157" s="7" t="n"/>
      <c r="B157" s="7" t="n"/>
      <c r="C157" s="12" t="n"/>
      <c r="D157" s="12">
        <f>IF(C157="","",IFERROR(INDEX('연차관리대장'!$B$5:$B$204,MATCH(C157,'연차관리대장'!$A$5:$A$204,0)),""))</f>
        <v/>
      </c>
      <c r="E157" s="12">
        <f>IF(C157="","",IFERROR(INDEX('연차관리대장'!$C$5:$C$204,MATCH(C157,'연차관리대장'!$A$5:$A$204,0)),""))</f>
        <v/>
      </c>
      <c r="F157" s="12" t="n"/>
      <c r="G157" s="12" t="n"/>
      <c r="H157" s="12">
        <f>IF(F157="","",IF(OR(F157="오전 반차",F157="오후 반차"),0.5,IF(F157="연차",N(G157),0)))</f>
        <v/>
      </c>
      <c r="I157" s="7" t="n"/>
      <c r="J157" s="12" t="n"/>
      <c r="K157" s="12" t="n"/>
      <c r="L157" s="14" t="n"/>
      <c r="M157" s="12">
        <f>IF(AND(C157="",F157=""),"",IF(C157="","사번 미기재",IF(ISNA(MATCH(C157,'연차관리대장'!$A$5:$A$204,0)),"대장에 없는 사번",IF(A157="","사용일 미기재",IF(AND(F157="연차",G157=""),"일수 미기재",IF(AND(G157&lt;&gt;"",ISNUMBER(SEARCH("반차",F157)),N(G157)&lt;&gt;0.5),"반차는 0.5일",""))))))</f>
        <v/>
      </c>
    </row>
    <row r="158">
      <c r="A158" s="7" t="n"/>
      <c r="B158" s="7" t="n"/>
      <c r="C158" s="12" t="n"/>
      <c r="D158" s="12">
        <f>IF(C158="","",IFERROR(INDEX('연차관리대장'!$B$5:$B$204,MATCH(C158,'연차관리대장'!$A$5:$A$204,0)),""))</f>
        <v/>
      </c>
      <c r="E158" s="12">
        <f>IF(C158="","",IFERROR(INDEX('연차관리대장'!$C$5:$C$204,MATCH(C158,'연차관리대장'!$A$5:$A$204,0)),""))</f>
        <v/>
      </c>
      <c r="F158" s="12" t="n"/>
      <c r="G158" s="12" t="n"/>
      <c r="H158" s="12">
        <f>IF(F158="","",IF(OR(F158="오전 반차",F158="오후 반차"),0.5,IF(F158="연차",N(G158),0)))</f>
        <v/>
      </c>
      <c r="I158" s="7" t="n"/>
      <c r="J158" s="12" t="n"/>
      <c r="K158" s="12" t="n"/>
      <c r="L158" s="14" t="n"/>
      <c r="M158" s="12">
        <f>IF(AND(C158="",F158=""),"",IF(C158="","사번 미기재",IF(ISNA(MATCH(C158,'연차관리대장'!$A$5:$A$204,0)),"대장에 없는 사번",IF(A158="","사용일 미기재",IF(AND(F158="연차",G158=""),"일수 미기재",IF(AND(G158&lt;&gt;"",ISNUMBER(SEARCH("반차",F158)),N(G158)&lt;&gt;0.5),"반차는 0.5일",""))))))</f>
        <v/>
      </c>
    </row>
    <row r="159">
      <c r="A159" s="7" t="n"/>
      <c r="B159" s="7" t="n"/>
      <c r="C159" s="12" t="n"/>
      <c r="D159" s="12">
        <f>IF(C159="","",IFERROR(INDEX('연차관리대장'!$B$5:$B$204,MATCH(C159,'연차관리대장'!$A$5:$A$204,0)),""))</f>
        <v/>
      </c>
      <c r="E159" s="12">
        <f>IF(C159="","",IFERROR(INDEX('연차관리대장'!$C$5:$C$204,MATCH(C159,'연차관리대장'!$A$5:$A$204,0)),""))</f>
        <v/>
      </c>
      <c r="F159" s="12" t="n"/>
      <c r="G159" s="12" t="n"/>
      <c r="H159" s="12">
        <f>IF(F159="","",IF(OR(F159="오전 반차",F159="오후 반차"),0.5,IF(F159="연차",N(G159),0)))</f>
        <v/>
      </c>
      <c r="I159" s="7" t="n"/>
      <c r="J159" s="12" t="n"/>
      <c r="K159" s="12" t="n"/>
      <c r="L159" s="14" t="n"/>
      <c r="M159" s="12">
        <f>IF(AND(C159="",F159=""),"",IF(C159="","사번 미기재",IF(ISNA(MATCH(C159,'연차관리대장'!$A$5:$A$204,0)),"대장에 없는 사번",IF(A159="","사용일 미기재",IF(AND(F159="연차",G159=""),"일수 미기재",IF(AND(G159&lt;&gt;"",ISNUMBER(SEARCH("반차",F159)),N(G159)&lt;&gt;0.5),"반차는 0.5일",""))))))</f>
        <v/>
      </c>
    </row>
    <row r="160">
      <c r="A160" s="7" t="n"/>
      <c r="B160" s="7" t="n"/>
      <c r="C160" s="12" t="n"/>
      <c r="D160" s="12">
        <f>IF(C160="","",IFERROR(INDEX('연차관리대장'!$B$5:$B$204,MATCH(C160,'연차관리대장'!$A$5:$A$204,0)),""))</f>
        <v/>
      </c>
      <c r="E160" s="12">
        <f>IF(C160="","",IFERROR(INDEX('연차관리대장'!$C$5:$C$204,MATCH(C160,'연차관리대장'!$A$5:$A$204,0)),""))</f>
        <v/>
      </c>
      <c r="F160" s="12" t="n"/>
      <c r="G160" s="12" t="n"/>
      <c r="H160" s="12">
        <f>IF(F160="","",IF(OR(F160="오전 반차",F160="오후 반차"),0.5,IF(F160="연차",N(G160),0)))</f>
        <v/>
      </c>
      <c r="I160" s="7" t="n"/>
      <c r="J160" s="12" t="n"/>
      <c r="K160" s="12" t="n"/>
      <c r="L160" s="14" t="n"/>
      <c r="M160" s="12">
        <f>IF(AND(C160="",F160=""),"",IF(C160="","사번 미기재",IF(ISNA(MATCH(C160,'연차관리대장'!$A$5:$A$204,0)),"대장에 없는 사번",IF(A160="","사용일 미기재",IF(AND(F160="연차",G160=""),"일수 미기재",IF(AND(G160&lt;&gt;"",ISNUMBER(SEARCH("반차",F160)),N(G160)&lt;&gt;0.5),"반차는 0.5일",""))))))</f>
        <v/>
      </c>
    </row>
    <row r="161">
      <c r="A161" s="7" t="n"/>
      <c r="B161" s="7" t="n"/>
      <c r="C161" s="12" t="n"/>
      <c r="D161" s="12">
        <f>IF(C161="","",IFERROR(INDEX('연차관리대장'!$B$5:$B$204,MATCH(C161,'연차관리대장'!$A$5:$A$204,0)),""))</f>
        <v/>
      </c>
      <c r="E161" s="12">
        <f>IF(C161="","",IFERROR(INDEX('연차관리대장'!$C$5:$C$204,MATCH(C161,'연차관리대장'!$A$5:$A$204,0)),""))</f>
        <v/>
      </c>
      <c r="F161" s="12" t="n"/>
      <c r="G161" s="12" t="n"/>
      <c r="H161" s="12">
        <f>IF(F161="","",IF(OR(F161="오전 반차",F161="오후 반차"),0.5,IF(F161="연차",N(G161),0)))</f>
        <v/>
      </c>
      <c r="I161" s="7" t="n"/>
      <c r="J161" s="12" t="n"/>
      <c r="K161" s="12" t="n"/>
      <c r="L161" s="14" t="n"/>
      <c r="M161" s="12">
        <f>IF(AND(C161="",F161=""),"",IF(C161="","사번 미기재",IF(ISNA(MATCH(C161,'연차관리대장'!$A$5:$A$204,0)),"대장에 없는 사번",IF(A161="","사용일 미기재",IF(AND(F161="연차",G161=""),"일수 미기재",IF(AND(G161&lt;&gt;"",ISNUMBER(SEARCH("반차",F161)),N(G161)&lt;&gt;0.5),"반차는 0.5일",""))))))</f>
        <v/>
      </c>
    </row>
    <row r="162">
      <c r="A162" s="7" t="n"/>
      <c r="B162" s="7" t="n"/>
      <c r="C162" s="12" t="n"/>
      <c r="D162" s="12">
        <f>IF(C162="","",IFERROR(INDEX('연차관리대장'!$B$5:$B$204,MATCH(C162,'연차관리대장'!$A$5:$A$204,0)),""))</f>
        <v/>
      </c>
      <c r="E162" s="12">
        <f>IF(C162="","",IFERROR(INDEX('연차관리대장'!$C$5:$C$204,MATCH(C162,'연차관리대장'!$A$5:$A$204,0)),""))</f>
        <v/>
      </c>
      <c r="F162" s="12" t="n"/>
      <c r="G162" s="12" t="n"/>
      <c r="H162" s="12">
        <f>IF(F162="","",IF(OR(F162="오전 반차",F162="오후 반차"),0.5,IF(F162="연차",N(G162),0)))</f>
        <v/>
      </c>
      <c r="I162" s="7" t="n"/>
      <c r="J162" s="12" t="n"/>
      <c r="K162" s="12" t="n"/>
      <c r="L162" s="14" t="n"/>
      <c r="M162" s="12">
        <f>IF(AND(C162="",F162=""),"",IF(C162="","사번 미기재",IF(ISNA(MATCH(C162,'연차관리대장'!$A$5:$A$204,0)),"대장에 없는 사번",IF(A162="","사용일 미기재",IF(AND(F162="연차",G162=""),"일수 미기재",IF(AND(G162&lt;&gt;"",ISNUMBER(SEARCH("반차",F162)),N(G162)&lt;&gt;0.5),"반차는 0.5일",""))))))</f>
        <v/>
      </c>
    </row>
    <row r="163">
      <c r="A163" s="7" t="n"/>
      <c r="B163" s="7" t="n"/>
      <c r="C163" s="12" t="n"/>
      <c r="D163" s="12">
        <f>IF(C163="","",IFERROR(INDEX('연차관리대장'!$B$5:$B$204,MATCH(C163,'연차관리대장'!$A$5:$A$204,0)),""))</f>
        <v/>
      </c>
      <c r="E163" s="12">
        <f>IF(C163="","",IFERROR(INDEX('연차관리대장'!$C$5:$C$204,MATCH(C163,'연차관리대장'!$A$5:$A$204,0)),""))</f>
        <v/>
      </c>
      <c r="F163" s="12" t="n"/>
      <c r="G163" s="12" t="n"/>
      <c r="H163" s="12">
        <f>IF(F163="","",IF(OR(F163="오전 반차",F163="오후 반차"),0.5,IF(F163="연차",N(G163),0)))</f>
        <v/>
      </c>
      <c r="I163" s="7" t="n"/>
      <c r="J163" s="12" t="n"/>
      <c r="K163" s="12" t="n"/>
      <c r="L163" s="14" t="n"/>
      <c r="M163" s="12">
        <f>IF(AND(C163="",F163=""),"",IF(C163="","사번 미기재",IF(ISNA(MATCH(C163,'연차관리대장'!$A$5:$A$204,0)),"대장에 없는 사번",IF(A163="","사용일 미기재",IF(AND(F163="연차",G163=""),"일수 미기재",IF(AND(G163&lt;&gt;"",ISNUMBER(SEARCH("반차",F163)),N(G163)&lt;&gt;0.5),"반차는 0.5일",""))))))</f>
        <v/>
      </c>
    </row>
    <row r="164">
      <c r="A164" s="7" t="n"/>
      <c r="B164" s="7" t="n"/>
      <c r="C164" s="12" t="n"/>
      <c r="D164" s="12">
        <f>IF(C164="","",IFERROR(INDEX('연차관리대장'!$B$5:$B$204,MATCH(C164,'연차관리대장'!$A$5:$A$204,0)),""))</f>
        <v/>
      </c>
      <c r="E164" s="12">
        <f>IF(C164="","",IFERROR(INDEX('연차관리대장'!$C$5:$C$204,MATCH(C164,'연차관리대장'!$A$5:$A$204,0)),""))</f>
        <v/>
      </c>
      <c r="F164" s="12" t="n"/>
      <c r="G164" s="12" t="n"/>
      <c r="H164" s="12">
        <f>IF(F164="","",IF(OR(F164="오전 반차",F164="오후 반차"),0.5,IF(F164="연차",N(G164),0)))</f>
        <v/>
      </c>
      <c r="I164" s="7" t="n"/>
      <c r="J164" s="12" t="n"/>
      <c r="K164" s="12" t="n"/>
      <c r="L164" s="14" t="n"/>
      <c r="M164" s="12">
        <f>IF(AND(C164="",F164=""),"",IF(C164="","사번 미기재",IF(ISNA(MATCH(C164,'연차관리대장'!$A$5:$A$204,0)),"대장에 없는 사번",IF(A164="","사용일 미기재",IF(AND(F164="연차",G164=""),"일수 미기재",IF(AND(G164&lt;&gt;"",ISNUMBER(SEARCH("반차",F164)),N(G164)&lt;&gt;0.5),"반차는 0.5일",""))))))</f>
        <v/>
      </c>
    </row>
    <row r="165">
      <c r="A165" s="7" t="n"/>
      <c r="B165" s="7" t="n"/>
      <c r="C165" s="12" t="n"/>
      <c r="D165" s="12">
        <f>IF(C165="","",IFERROR(INDEX('연차관리대장'!$B$5:$B$204,MATCH(C165,'연차관리대장'!$A$5:$A$204,0)),""))</f>
        <v/>
      </c>
      <c r="E165" s="12">
        <f>IF(C165="","",IFERROR(INDEX('연차관리대장'!$C$5:$C$204,MATCH(C165,'연차관리대장'!$A$5:$A$204,0)),""))</f>
        <v/>
      </c>
      <c r="F165" s="12" t="n"/>
      <c r="G165" s="12" t="n"/>
      <c r="H165" s="12">
        <f>IF(F165="","",IF(OR(F165="오전 반차",F165="오후 반차"),0.5,IF(F165="연차",N(G165),0)))</f>
        <v/>
      </c>
      <c r="I165" s="7" t="n"/>
      <c r="J165" s="12" t="n"/>
      <c r="K165" s="12" t="n"/>
      <c r="L165" s="14" t="n"/>
      <c r="M165" s="12">
        <f>IF(AND(C165="",F165=""),"",IF(C165="","사번 미기재",IF(ISNA(MATCH(C165,'연차관리대장'!$A$5:$A$204,0)),"대장에 없는 사번",IF(A165="","사용일 미기재",IF(AND(F165="연차",G165=""),"일수 미기재",IF(AND(G165&lt;&gt;"",ISNUMBER(SEARCH("반차",F165)),N(G165)&lt;&gt;0.5),"반차는 0.5일",""))))))</f>
        <v/>
      </c>
    </row>
    <row r="166">
      <c r="A166" s="7" t="n"/>
      <c r="B166" s="7" t="n"/>
      <c r="C166" s="12" t="n"/>
      <c r="D166" s="12">
        <f>IF(C166="","",IFERROR(INDEX('연차관리대장'!$B$5:$B$204,MATCH(C166,'연차관리대장'!$A$5:$A$204,0)),""))</f>
        <v/>
      </c>
      <c r="E166" s="12">
        <f>IF(C166="","",IFERROR(INDEX('연차관리대장'!$C$5:$C$204,MATCH(C166,'연차관리대장'!$A$5:$A$204,0)),""))</f>
        <v/>
      </c>
      <c r="F166" s="12" t="n"/>
      <c r="G166" s="12" t="n"/>
      <c r="H166" s="12">
        <f>IF(F166="","",IF(OR(F166="오전 반차",F166="오후 반차"),0.5,IF(F166="연차",N(G166),0)))</f>
        <v/>
      </c>
      <c r="I166" s="7" t="n"/>
      <c r="J166" s="12" t="n"/>
      <c r="K166" s="12" t="n"/>
      <c r="L166" s="14" t="n"/>
      <c r="M166" s="12">
        <f>IF(AND(C166="",F166=""),"",IF(C166="","사번 미기재",IF(ISNA(MATCH(C166,'연차관리대장'!$A$5:$A$204,0)),"대장에 없는 사번",IF(A166="","사용일 미기재",IF(AND(F166="연차",G166=""),"일수 미기재",IF(AND(G166&lt;&gt;"",ISNUMBER(SEARCH("반차",F166)),N(G166)&lt;&gt;0.5),"반차는 0.5일",""))))))</f>
        <v/>
      </c>
    </row>
    <row r="167">
      <c r="A167" s="7" t="n"/>
      <c r="B167" s="7" t="n"/>
      <c r="C167" s="12" t="n"/>
      <c r="D167" s="12">
        <f>IF(C167="","",IFERROR(INDEX('연차관리대장'!$B$5:$B$204,MATCH(C167,'연차관리대장'!$A$5:$A$204,0)),""))</f>
        <v/>
      </c>
      <c r="E167" s="12">
        <f>IF(C167="","",IFERROR(INDEX('연차관리대장'!$C$5:$C$204,MATCH(C167,'연차관리대장'!$A$5:$A$204,0)),""))</f>
        <v/>
      </c>
      <c r="F167" s="12" t="n"/>
      <c r="G167" s="12" t="n"/>
      <c r="H167" s="12">
        <f>IF(F167="","",IF(OR(F167="오전 반차",F167="오후 반차"),0.5,IF(F167="연차",N(G167),0)))</f>
        <v/>
      </c>
      <c r="I167" s="7" t="n"/>
      <c r="J167" s="12" t="n"/>
      <c r="K167" s="12" t="n"/>
      <c r="L167" s="14" t="n"/>
      <c r="M167" s="12">
        <f>IF(AND(C167="",F167=""),"",IF(C167="","사번 미기재",IF(ISNA(MATCH(C167,'연차관리대장'!$A$5:$A$204,0)),"대장에 없는 사번",IF(A167="","사용일 미기재",IF(AND(F167="연차",G167=""),"일수 미기재",IF(AND(G167&lt;&gt;"",ISNUMBER(SEARCH("반차",F167)),N(G167)&lt;&gt;0.5),"반차는 0.5일",""))))))</f>
        <v/>
      </c>
    </row>
    <row r="168">
      <c r="A168" s="7" t="n"/>
      <c r="B168" s="7" t="n"/>
      <c r="C168" s="12" t="n"/>
      <c r="D168" s="12">
        <f>IF(C168="","",IFERROR(INDEX('연차관리대장'!$B$5:$B$204,MATCH(C168,'연차관리대장'!$A$5:$A$204,0)),""))</f>
        <v/>
      </c>
      <c r="E168" s="12">
        <f>IF(C168="","",IFERROR(INDEX('연차관리대장'!$C$5:$C$204,MATCH(C168,'연차관리대장'!$A$5:$A$204,0)),""))</f>
        <v/>
      </c>
      <c r="F168" s="12" t="n"/>
      <c r="G168" s="12" t="n"/>
      <c r="H168" s="12">
        <f>IF(F168="","",IF(OR(F168="오전 반차",F168="오후 반차"),0.5,IF(F168="연차",N(G168),0)))</f>
        <v/>
      </c>
      <c r="I168" s="7" t="n"/>
      <c r="J168" s="12" t="n"/>
      <c r="K168" s="12" t="n"/>
      <c r="L168" s="14" t="n"/>
      <c r="M168" s="12">
        <f>IF(AND(C168="",F168=""),"",IF(C168="","사번 미기재",IF(ISNA(MATCH(C168,'연차관리대장'!$A$5:$A$204,0)),"대장에 없는 사번",IF(A168="","사용일 미기재",IF(AND(F168="연차",G168=""),"일수 미기재",IF(AND(G168&lt;&gt;"",ISNUMBER(SEARCH("반차",F168)),N(G168)&lt;&gt;0.5),"반차는 0.5일",""))))))</f>
        <v/>
      </c>
    </row>
    <row r="169">
      <c r="A169" s="7" t="n"/>
      <c r="B169" s="7" t="n"/>
      <c r="C169" s="12" t="n"/>
      <c r="D169" s="12">
        <f>IF(C169="","",IFERROR(INDEX('연차관리대장'!$B$5:$B$204,MATCH(C169,'연차관리대장'!$A$5:$A$204,0)),""))</f>
        <v/>
      </c>
      <c r="E169" s="12">
        <f>IF(C169="","",IFERROR(INDEX('연차관리대장'!$C$5:$C$204,MATCH(C169,'연차관리대장'!$A$5:$A$204,0)),""))</f>
        <v/>
      </c>
      <c r="F169" s="12" t="n"/>
      <c r="G169" s="12" t="n"/>
      <c r="H169" s="12">
        <f>IF(F169="","",IF(OR(F169="오전 반차",F169="오후 반차"),0.5,IF(F169="연차",N(G169),0)))</f>
        <v/>
      </c>
      <c r="I169" s="7" t="n"/>
      <c r="J169" s="12" t="n"/>
      <c r="K169" s="12" t="n"/>
      <c r="L169" s="14" t="n"/>
      <c r="M169" s="12">
        <f>IF(AND(C169="",F169=""),"",IF(C169="","사번 미기재",IF(ISNA(MATCH(C169,'연차관리대장'!$A$5:$A$204,0)),"대장에 없는 사번",IF(A169="","사용일 미기재",IF(AND(F169="연차",G169=""),"일수 미기재",IF(AND(G169&lt;&gt;"",ISNUMBER(SEARCH("반차",F169)),N(G169)&lt;&gt;0.5),"반차는 0.5일",""))))))</f>
        <v/>
      </c>
    </row>
    <row r="170">
      <c r="A170" s="7" t="n"/>
      <c r="B170" s="7" t="n"/>
      <c r="C170" s="12" t="n"/>
      <c r="D170" s="12">
        <f>IF(C170="","",IFERROR(INDEX('연차관리대장'!$B$5:$B$204,MATCH(C170,'연차관리대장'!$A$5:$A$204,0)),""))</f>
        <v/>
      </c>
      <c r="E170" s="12">
        <f>IF(C170="","",IFERROR(INDEX('연차관리대장'!$C$5:$C$204,MATCH(C170,'연차관리대장'!$A$5:$A$204,0)),""))</f>
        <v/>
      </c>
      <c r="F170" s="12" t="n"/>
      <c r="G170" s="12" t="n"/>
      <c r="H170" s="12">
        <f>IF(F170="","",IF(OR(F170="오전 반차",F170="오후 반차"),0.5,IF(F170="연차",N(G170),0)))</f>
        <v/>
      </c>
      <c r="I170" s="7" t="n"/>
      <c r="J170" s="12" t="n"/>
      <c r="K170" s="12" t="n"/>
      <c r="L170" s="14" t="n"/>
      <c r="M170" s="12">
        <f>IF(AND(C170="",F170=""),"",IF(C170="","사번 미기재",IF(ISNA(MATCH(C170,'연차관리대장'!$A$5:$A$204,0)),"대장에 없는 사번",IF(A170="","사용일 미기재",IF(AND(F170="연차",G170=""),"일수 미기재",IF(AND(G170&lt;&gt;"",ISNUMBER(SEARCH("반차",F170)),N(G170)&lt;&gt;0.5),"반차는 0.5일",""))))))</f>
        <v/>
      </c>
    </row>
    <row r="171">
      <c r="A171" s="7" t="n"/>
      <c r="B171" s="7" t="n"/>
      <c r="C171" s="12" t="n"/>
      <c r="D171" s="12">
        <f>IF(C171="","",IFERROR(INDEX('연차관리대장'!$B$5:$B$204,MATCH(C171,'연차관리대장'!$A$5:$A$204,0)),""))</f>
        <v/>
      </c>
      <c r="E171" s="12">
        <f>IF(C171="","",IFERROR(INDEX('연차관리대장'!$C$5:$C$204,MATCH(C171,'연차관리대장'!$A$5:$A$204,0)),""))</f>
        <v/>
      </c>
      <c r="F171" s="12" t="n"/>
      <c r="G171" s="12" t="n"/>
      <c r="H171" s="12">
        <f>IF(F171="","",IF(OR(F171="오전 반차",F171="오후 반차"),0.5,IF(F171="연차",N(G171),0)))</f>
        <v/>
      </c>
      <c r="I171" s="7" t="n"/>
      <c r="J171" s="12" t="n"/>
      <c r="K171" s="12" t="n"/>
      <c r="L171" s="14" t="n"/>
      <c r="M171" s="12">
        <f>IF(AND(C171="",F171=""),"",IF(C171="","사번 미기재",IF(ISNA(MATCH(C171,'연차관리대장'!$A$5:$A$204,0)),"대장에 없는 사번",IF(A171="","사용일 미기재",IF(AND(F171="연차",G171=""),"일수 미기재",IF(AND(G171&lt;&gt;"",ISNUMBER(SEARCH("반차",F171)),N(G171)&lt;&gt;0.5),"반차는 0.5일",""))))))</f>
        <v/>
      </c>
    </row>
    <row r="172">
      <c r="A172" s="7" t="n"/>
      <c r="B172" s="7" t="n"/>
      <c r="C172" s="12" t="n"/>
      <c r="D172" s="12">
        <f>IF(C172="","",IFERROR(INDEX('연차관리대장'!$B$5:$B$204,MATCH(C172,'연차관리대장'!$A$5:$A$204,0)),""))</f>
        <v/>
      </c>
      <c r="E172" s="12">
        <f>IF(C172="","",IFERROR(INDEX('연차관리대장'!$C$5:$C$204,MATCH(C172,'연차관리대장'!$A$5:$A$204,0)),""))</f>
        <v/>
      </c>
      <c r="F172" s="12" t="n"/>
      <c r="G172" s="12" t="n"/>
      <c r="H172" s="12">
        <f>IF(F172="","",IF(OR(F172="오전 반차",F172="오후 반차"),0.5,IF(F172="연차",N(G172),0)))</f>
        <v/>
      </c>
      <c r="I172" s="7" t="n"/>
      <c r="J172" s="12" t="n"/>
      <c r="K172" s="12" t="n"/>
      <c r="L172" s="14" t="n"/>
      <c r="M172" s="12">
        <f>IF(AND(C172="",F172=""),"",IF(C172="","사번 미기재",IF(ISNA(MATCH(C172,'연차관리대장'!$A$5:$A$204,0)),"대장에 없는 사번",IF(A172="","사용일 미기재",IF(AND(F172="연차",G172=""),"일수 미기재",IF(AND(G172&lt;&gt;"",ISNUMBER(SEARCH("반차",F172)),N(G172)&lt;&gt;0.5),"반차는 0.5일",""))))))</f>
        <v/>
      </c>
    </row>
    <row r="173">
      <c r="A173" s="7" t="n"/>
      <c r="B173" s="7" t="n"/>
      <c r="C173" s="12" t="n"/>
      <c r="D173" s="12">
        <f>IF(C173="","",IFERROR(INDEX('연차관리대장'!$B$5:$B$204,MATCH(C173,'연차관리대장'!$A$5:$A$204,0)),""))</f>
        <v/>
      </c>
      <c r="E173" s="12">
        <f>IF(C173="","",IFERROR(INDEX('연차관리대장'!$C$5:$C$204,MATCH(C173,'연차관리대장'!$A$5:$A$204,0)),""))</f>
        <v/>
      </c>
      <c r="F173" s="12" t="n"/>
      <c r="G173" s="12" t="n"/>
      <c r="H173" s="12">
        <f>IF(F173="","",IF(OR(F173="오전 반차",F173="오후 반차"),0.5,IF(F173="연차",N(G173),0)))</f>
        <v/>
      </c>
      <c r="I173" s="7" t="n"/>
      <c r="J173" s="12" t="n"/>
      <c r="K173" s="12" t="n"/>
      <c r="L173" s="14" t="n"/>
      <c r="M173" s="12">
        <f>IF(AND(C173="",F173=""),"",IF(C173="","사번 미기재",IF(ISNA(MATCH(C173,'연차관리대장'!$A$5:$A$204,0)),"대장에 없는 사번",IF(A173="","사용일 미기재",IF(AND(F173="연차",G173=""),"일수 미기재",IF(AND(G173&lt;&gt;"",ISNUMBER(SEARCH("반차",F173)),N(G173)&lt;&gt;0.5),"반차는 0.5일",""))))))</f>
        <v/>
      </c>
    </row>
    <row r="174">
      <c r="A174" s="7" t="n"/>
      <c r="B174" s="7" t="n"/>
      <c r="C174" s="12" t="n"/>
      <c r="D174" s="12">
        <f>IF(C174="","",IFERROR(INDEX('연차관리대장'!$B$5:$B$204,MATCH(C174,'연차관리대장'!$A$5:$A$204,0)),""))</f>
        <v/>
      </c>
      <c r="E174" s="12">
        <f>IF(C174="","",IFERROR(INDEX('연차관리대장'!$C$5:$C$204,MATCH(C174,'연차관리대장'!$A$5:$A$204,0)),""))</f>
        <v/>
      </c>
      <c r="F174" s="12" t="n"/>
      <c r="G174" s="12" t="n"/>
      <c r="H174" s="12">
        <f>IF(F174="","",IF(OR(F174="오전 반차",F174="오후 반차"),0.5,IF(F174="연차",N(G174),0)))</f>
        <v/>
      </c>
      <c r="I174" s="7" t="n"/>
      <c r="J174" s="12" t="n"/>
      <c r="K174" s="12" t="n"/>
      <c r="L174" s="14" t="n"/>
      <c r="M174" s="12">
        <f>IF(AND(C174="",F174=""),"",IF(C174="","사번 미기재",IF(ISNA(MATCH(C174,'연차관리대장'!$A$5:$A$204,0)),"대장에 없는 사번",IF(A174="","사용일 미기재",IF(AND(F174="연차",G174=""),"일수 미기재",IF(AND(G174&lt;&gt;"",ISNUMBER(SEARCH("반차",F174)),N(G174)&lt;&gt;0.5),"반차는 0.5일",""))))))</f>
        <v/>
      </c>
    </row>
    <row r="175">
      <c r="A175" s="7" t="n"/>
      <c r="B175" s="7" t="n"/>
      <c r="C175" s="12" t="n"/>
      <c r="D175" s="12">
        <f>IF(C175="","",IFERROR(INDEX('연차관리대장'!$B$5:$B$204,MATCH(C175,'연차관리대장'!$A$5:$A$204,0)),""))</f>
        <v/>
      </c>
      <c r="E175" s="12">
        <f>IF(C175="","",IFERROR(INDEX('연차관리대장'!$C$5:$C$204,MATCH(C175,'연차관리대장'!$A$5:$A$204,0)),""))</f>
        <v/>
      </c>
      <c r="F175" s="12" t="n"/>
      <c r="G175" s="12" t="n"/>
      <c r="H175" s="12">
        <f>IF(F175="","",IF(OR(F175="오전 반차",F175="오후 반차"),0.5,IF(F175="연차",N(G175),0)))</f>
        <v/>
      </c>
      <c r="I175" s="7" t="n"/>
      <c r="J175" s="12" t="n"/>
      <c r="K175" s="12" t="n"/>
      <c r="L175" s="14" t="n"/>
      <c r="M175" s="12">
        <f>IF(AND(C175="",F175=""),"",IF(C175="","사번 미기재",IF(ISNA(MATCH(C175,'연차관리대장'!$A$5:$A$204,0)),"대장에 없는 사번",IF(A175="","사용일 미기재",IF(AND(F175="연차",G175=""),"일수 미기재",IF(AND(G175&lt;&gt;"",ISNUMBER(SEARCH("반차",F175)),N(G175)&lt;&gt;0.5),"반차는 0.5일",""))))))</f>
        <v/>
      </c>
    </row>
    <row r="176">
      <c r="A176" s="7" t="n"/>
      <c r="B176" s="7" t="n"/>
      <c r="C176" s="12" t="n"/>
      <c r="D176" s="12">
        <f>IF(C176="","",IFERROR(INDEX('연차관리대장'!$B$5:$B$204,MATCH(C176,'연차관리대장'!$A$5:$A$204,0)),""))</f>
        <v/>
      </c>
      <c r="E176" s="12">
        <f>IF(C176="","",IFERROR(INDEX('연차관리대장'!$C$5:$C$204,MATCH(C176,'연차관리대장'!$A$5:$A$204,0)),""))</f>
        <v/>
      </c>
      <c r="F176" s="12" t="n"/>
      <c r="G176" s="12" t="n"/>
      <c r="H176" s="12">
        <f>IF(F176="","",IF(OR(F176="오전 반차",F176="오후 반차"),0.5,IF(F176="연차",N(G176),0)))</f>
        <v/>
      </c>
      <c r="I176" s="7" t="n"/>
      <c r="J176" s="12" t="n"/>
      <c r="K176" s="12" t="n"/>
      <c r="L176" s="14" t="n"/>
      <c r="M176" s="12">
        <f>IF(AND(C176="",F176=""),"",IF(C176="","사번 미기재",IF(ISNA(MATCH(C176,'연차관리대장'!$A$5:$A$204,0)),"대장에 없는 사번",IF(A176="","사용일 미기재",IF(AND(F176="연차",G176=""),"일수 미기재",IF(AND(G176&lt;&gt;"",ISNUMBER(SEARCH("반차",F176)),N(G176)&lt;&gt;0.5),"반차는 0.5일",""))))))</f>
        <v/>
      </c>
    </row>
    <row r="177">
      <c r="A177" s="7" t="n"/>
      <c r="B177" s="7" t="n"/>
      <c r="C177" s="12" t="n"/>
      <c r="D177" s="12">
        <f>IF(C177="","",IFERROR(INDEX('연차관리대장'!$B$5:$B$204,MATCH(C177,'연차관리대장'!$A$5:$A$204,0)),""))</f>
        <v/>
      </c>
      <c r="E177" s="12">
        <f>IF(C177="","",IFERROR(INDEX('연차관리대장'!$C$5:$C$204,MATCH(C177,'연차관리대장'!$A$5:$A$204,0)),""))</f>
        <v/>
      </c>
      <c r="F177" s="12" t="n"/>
      <c r="G177" s="12" t="n"/>
      <c r="H177" s="12">
        <f>IF(F177="","",IF(OR(F177="오전 반차",F177="오후 반차"),0.5,IF(F177="연차",N(G177),0)))</f>
        <v/>
      </c>
      <c r="I177" s="7" t="n"/>
      <c r="J177" s="12" t="n"/>
      <c r="K177" s="12" t="n"/>
      <c r="L177" s="14" t="n"/>
      <c r="M177" s="12">
        <f>IF(AND(C177="",F177=""),"",IF(C177="","사번 미기재",IF(ISNA(MATCH(C177,'연차관리대장'!$A$5:$A$204,0)),"대장에 없는 사번",IF(A177="","사용일 미기재",IF(AND(F177="연차",G177=""),"일수 미기재",IF(AND(G177&lt;&gt;"",ISNUMBER(SEARCH("반차",F177)),N(G177)&lt;&gt;0.5),"반차는 0.5일",""))))))</f>
        <v/>
      </c>
    </row>
    <row r="178">
      <c r="A178" s="7" t="n"/>
      <c r="B178" s="7" t="n"/>
      <c r="C178" s="12" t="n"/>
      <c r="D178" s="12">
        <f>IF(C178="","",IFERROR(INDEX('연차관리대장'!$B$5:$B$204,MATCH(C178,'연차관리대장'!$A$5:$A$204,0)),""))</f>
        <v/>
      </c>
      <c r="E178" s="12">
        <f>IF(C178="","",IFERROR(INDEX('연차관리대장'!$C$5:$C$204,MATCH(C178,'연차관리대장'!$A$5:$A$204,0)),""))</f>
        <v/>
      </c>
      <c r="F178" s="12" t="n"/>
      <c r="G178" s="12" t="n"/>
      <c r="H178" s="12">
        <f>IF(F178="","",IF(OR(F178="오전 반차",F178="오후 반차"),0.5,IF(F178="연차",N(G178),0)))</f>
        <v/>
      </c>
      <c r="I178" s="7" t="n"/>
      <c r="J178" s="12" t="n"/>
      <c r="K178" s="12" t="n"/>
      <c r="L178" s="14" t="n"/>
      <c r="M178" s="12">
        <f>IF(AND(C178="",F178=""),"",IF(C178="","사번 미기재",IF(ISNA(MATCH(C178,'연차관리대장'!$A$5:$A$204,0)),"대장에 없는 사번",IF(A178="","사용일 미기재",IF(AND(F178="연차",G178=""),"일수 미기재",IF(AND(G178&lt;&gt;"",ISNUMBER(SEARCH("반차",F178)),N(G178)&lt;&gt;0.5),"반차는 0.5일",""))))))</f>
        <v/>
      </c>
    </row>
    <row r="179">
      <c r="A179" s="7" t="n"/>
      <c r="B179" s="7" t="n"/>
      <c r="C179" s="12" t="n"/>
      <c r="D179" s="12">
        <f>IF(C179="","",IFERROR(INDEX('연차관리대장'!$B$5:$B$204,MATCH(C179,'연차관리대장'!$A$5:$A$204,0)),""))</f>
        <v/>
      </c>
      <c r="E179" s="12">
        <f>IF(C179="","",IFERROR(INDEX('연차관리대장'!$C$5:$C$204,MATCH(C179,'연차관리대장'!$A$5:$A$204,0)),""))</f>
        <v/>
      </c>
      <c r="F179" s="12" t="n"/>
      <c r="G179" s="12" t="n"/>
      <c r="H179" s="12">
        <f>IF(F179="","",IF(OR(F179="오전 반차",F179="오후 반차"),0.5,IF(F179="연차",N(G179),0)))</f>
        <v/>
      </c>
      <c r="I179" s="7" t="n"/>
      <c r="J179" s="12" t="n"/>
      <c r="K179" s="12" t="n"/>
      <c r="L179" s="14" t="n"/>
      <c r="M179" s="12">
        <f>IF(AND(C179="",F179=""),"",IF(C179="","사번 미기재",IF(ISNA(MATCH(C179,'연차관리대장'!$A$5:$A$204,0)),"대장에 없는 사번",IF(A179="","사용일 미기재",IF(AND(F179="연차",G179=""),"일수 미기재",IF(AND(G179&lt;&gt;"",ISNUMBER(SEARCH("반차",F179)),N(G179)&lt;&gt;0.5),"반차는 0.5일",""))))))</f>
        <v/>
      </c>
    </row>
    <row r="180">
      <c r="A180" s="7" t="n"/>
      <c r="B180" s="7" t="n"/>
      <c r="C180" s="12" t="n"/>
      <c r="D180" s="12">
        <f>IF(C180="","",IFERROR(INDEX('연차관리대장'!$B$5:$B$204,MATCH(C180,'연차관리대장'!$A$5:$A$204,0)),""))</f>
        <v/>
      </c>
      <c r="E180" s="12">
        <f>IF(C180="","",IFERROR(INDEX('연차관리대장'!$C$5:$C$204,MATCH(C180,'연차관리대장'!$A$5:$A$204,0)),""))</f>
        <v/>
      </c>
      <c r="F180" s="12" t="n"/>
      <c r="G180" s="12" t="n"/>
      <c r="H180" s="12">
        <f>IF(F180="","",IF(OR(F180="오전 반차",F180="오후 반차"),0.5,IF(F180="연차",N(G180),0)))</f>
        <v/>
      </c>
      <c r="I180" s="7" t="n"/>
      <c r="J180" s="12" t="n"/>
      <c r="K180" s="12" t="n"/>
      <c r="L180" s="14" t="n"/>
      <c r="M180" s="12">
        <f>IF(AND(C180="",F180=""),"",IF(C180="","사번 미기재",IF(ISNA(MATCH(C180,'연차관리대장'!$A$5:$A$204,0)),"대장에 없는 사번",IF(A180="","사용일 미기재",IF(AND(F180="연차",G180=""),"일수 미기재",IF(AND(G180&lt;&gt;"",ISNUMBER(SEARCH("반차",F180)),N(G180)&lt;&gt;0.5),"반차는 0.5일",""))))))</f>
        <v/>
      </c>
    </row>
    <row r="181">
      <c r="A181" s="7" t="n"/>
      <c r="B181" s="7" t="n"/>
      <c r="C181" s="12" t="n"/>
      <c r="D181" s="12">
        <f>IF(C181="","",IFERROR(INDEX('연차관리대장'!$B$5:$B$204,MATCH(C181,'연차관리대장'!$A$5:$A$204,0)),""))</f>
        <v/>
      </c>
      <c r="E181" s="12">
        <f>IF(C181="","",IFERROR(INDEX('연차관리대장'!$C$5:$C$204,MATCH(C181,'연차관리대장'!$A$5:$A$204,0)),""))</f>
        <v/>
      </c>
      <c r="F181" s="12" t="n"/>
      <c r="G181" s="12" t="n"/>
      <c r="H181" s="12">
        <f>IF(F181="","",IF(OR(F181="오전 반차",F181="오후 반차"),0.5,IF(F181="연차",N(G181),0)))</f>
        <v/>
      </c>
      <c r="I181" s="7" t="n"/>
      <c r="J181" s="12" t="n"/>
      <c r="K181" s="12" t="n"/>
      <c r="L181" s="14" t="n"/>
      <c r="M181" s="12">
        <f>IF(AND(C181="",F181=""),"",IF(C181="","사번 미기재",IF(ISNA(MATCH(C181,'연차관리대장'!$A$5:$A$204,0)),"대장에 없는 사번",IF(A181="","사용일 미기재",IF(AND(F181="연차",G181=""),"일수 미기재",IF(AND(G181&lt;&gt;"",ISNUMBER(SEARCH("반차",F181)),N(G181)&lt;&gt;0.5),"반차는 0.5일",""))))))</f>
        <v/>
      </c>
    </row>
    <row r="182">
      <c r="A182" s="7" t="n"/>
      <c r="B182" s="7" t="n"/>
      <c r="C182" s="12" t="n"/>
      <c r="D182" s="12">
        <f>IF(C182="","",IFERROR(INDEX('연차관리대장'!$B$5:$B$204,MATCH(C182,'연차관리대장'!$A$5:$A$204,0)),""))</f>
        <v/>
      </c>
      <c r="E182" s="12">
        <f>IF(C182="","",IFERROR(INDEX('연차관리대장'!$C$5:$C$204,MATCH(C182,'연차관리대장'!$A$5:$A$204,0)),""))</f>
        <v/>
      </c>
      <c r="F182" s="12" t="n"/>
      <c r="G182" s="12" t="n"/>
      <c r="H182" s="12">
        <f>IF(F182="","",IF(OR(F182="오전 반차",F182="오후 반차"),0.5,IF(F182="연차",N(G182),0)))</f>
        <v/>
      </c>
      <c r="I182" s="7" t="n"/>
      <c r="J182" s="12" t="n"/>
      <c r="K182" s="12" t="n"/>
      <c r="L182" s="14" t="n"/>
      <c r="M182" s="12">
        <f>IF(AND(C182="",F182=""),"",IF(C182="","사번 미기재",IF(ISNA(MATCH(C182,'연차관리대장'!$A$5:$A$204,0)),"대장에 없는 사번",IF(A182="","사용일 미기재",IF(AND(F182="연차",G182=""),"일수 미기재",IF(AND(G182&lt;&gt;"",ISNUMBER(SEARCH("반차",F182)),N(G182)&lt;&gt;0.5),"반차는 0.5일",""))))))</f>
        <v/>
      </c>
    </row>
    <row r="183">
      <c r="A183" s="7" t="n"/>
      <c r="B183" s="7" t="n"/>
      <c r="C183" s="12" t="n"/>
      <c r="D183" s="12">
        <f>IF(C183="","",IFERROR(INDEX('연차관리대장'!$B$5:$B$204,MATCH(C183,'연차관리대장'!$A$5:$A$204,0)),""))</f>
        <v/>
      </c>
      <c r="E183" s="12">
        <f>IF(C183="","",IFERROR(INDEX('연차관리대장'!$C$5:$C$204,MATCH(C183,'연차관리대장'!$A$5:$A$204,0)),""))</f>
        <v/>
      </c>
      <c r="F183" s="12" t="n"/>
      <c r="G183" s="12" t="n"/>
      <c r="H183" s="12">
        <f>IF(F183="","",IF(OR(F183="오전 반차",F183="오후 반차"),0.5,IF(F183="연차",N(G183),0)))</f>
        <v/>
      </c>
      <c r="I183" s="7" t="n"/>
      <c r="J183" s="12" t="n"/>
      <c r="K183" s="12" t="n"/>
      <c r="L183" s="14" t="n"/>
      <c r="M183" s="12">
        <f>IF(AND(C183="",F183=""),"",IF(C183="","사번 미기재",IF(ISNA(MATCH(C183,'연차관리대장'!$A$5:$A$204,0)),"대장에 없는 사번",IF(A183="","사용일 미기재",IF(AND(F183="연차",G183=""),"일수 미기재",IF(AND(G183&lt;&gt;"",ISNUMBER(SEARCH("반차",F183)),N(G183)&lt;&gt;0.5),"반차는 0.5일",""))))))</f>
        <v/>
      </c>
    </row>
    <row r="184">
      <c r="A184" s="7" t="n"/>
      <c r="B184" s="7" t="n"/>
      <c r="C184" s="12" t="n"/>
      <c r="D184" s="12">
        <f>IF(C184="","",IFERROR(INDEX('연차관리대장'!$B$5:$B$204,MATCH(C184,'연차관리대장'!$A$5:$A$204,0)),""))</f>
        <v/>
      </c>
      <c r="E184" s="12">
        <f>IF(C184="","",IFERROR(INDEX('연차관리대장'!$C$5:$C$204,MATCH(C184,'연차관리대장'!$A$5:$A$204,0)),""))</f>
        <v/>
      </c>
      <c r="F184" s="12" t="n"/>
      <c r="G184" s="12" t="n"/>
      <c r="H184" s="12">
        <f>IF(F184="","",IF(OR(F184="오전 반차",F184="오후 반차"),0.5,IF(F184="연차",N(G184),0)))</f>
        <v/>
      </c>
      <c r="I184" s="7" t="n"/>
      <c r="J184" s="12" t="n"/>
      <c r="K184" s="12" t="n"/>
      <c r="L184" s="14" t="n"/>
      <c r="M184" s="12">
        <f>IF(AND(C184="",F184=""),"",IF(C184="","사번 미기재",IF(ISNA(MATCH(C184,'연차관리대장'!$A$5:$A$204,0)),"대장에 없는 사번",IF(A184="","사용일 미기재",IF(AND(F184="연차",G184=""),"일수 미기재",IF(AND(G184&lt;&gt;"",ISNUMBER(SEARCH("반차",F184)),N(G184)&lt;&gt;0.5),"반차는 0.5일",""))))))</f>
        <v/>
      </c>
    </row>
    <row r="185">
      <c r="A185" s="7" t="n"/>
      <c r="B185" s="7" t="n"/>
      <c r="C185" s="12" t="n"/>
      <c r="D185" s="12">
        <f>IF(C185="","",IFERROR(INDEX('연차관리대장'!$B$5:$B$204,MATCH(C185,'연차관리대장'!$A$5:$A$204,0)),""))</f>
        <v/>
      </c>
      <c r="E185" s="12">
        <f>IF(C185="","",IFERROR(INDEX('연차관리대장'!$C$5:$C$204,MATCH(C185,'연차관리대장'!$A$5:$A$204,0)),""))</f>
        <v/>
      </c>
      <c r="F185" s="12" t="n"/>
      <c r="G185" s="12" t="n"/>
      <c r="H185" s="12">
        <f>IF(F185="","",IF(OR(F185="오전 반차",F185="오후 반차"),0.5,IF(F185="연차",N(G185),0)))</f>
        <v/>
      </c>
      <c r="I185" s="7" t="n"/>
      <c r="J185" s="12" t="n"/>
      <c r="K185" s="12" t="n"/>
      <c r="L185" s="14" t="n"/>
      <c r="M185" s="12">
        <f>IF(AND(C185="",F185=""),"",IF(C185="","사번 미기재",IF(ISNA(MATCH(C185,'연차관리대장'!$A$5:$A$204,0)),"대장에 없는 사번",IF(A185="","사용일 미기재",IF(AND(F185="연차",G185=""),"일수 미기재",IF(AND(G185&lt;&gt;"",ISNUMBER(SEARCH("반차",F185)),N(G185)&lt;&gt;0.5),"반차는 0.5일",""))))))</f>
        <v/>
      </c>
    </row>
    <row r="186">
      <c r="A186" s="7" t="n"/>
      <c r="B186" s="7" t="n"/>
      <c r="C186" s="12" t="n"/>
      <c r="D186" s="12">
        <f>IF(C186="","",IFERROR(INDEX('연차관리대장'!$B$5:$B$204,MATCH(C186,'연차관리대장'!$A$5:$A$204,0)),""))</f>
        <v/>
      </c>
      <c r="E186" s="12">
        <f>IF(C186="","",IFERROR(INDEX('연차관리대장'!$C$5:$C$204,MATCH(C186,'연차관리대장'!$A$5:$A$204,0)),""))</f>
        <v/>
      </c>
      <c r="F186" s="12" t="n"/>
      <c r="G186" s="12" t="n"/>
      <c r="H186" s="12">
        <f>IF(F186="","",IF(OR(F186="오전 반차",F186="오후 반차"),0.5,IF(F186="연차",N(G186),0)))</f>
        <v/>
      </c>
      <c r="I186" s="7" t="n"/>
      <c r="J186" s="12" t="n"/>
      <c r="K186" s="12" t="n"/>
      <c r="L186" s="14" t="n"/>
      <c r="M186" s="12">
        <f>IF(AND(C186="",F186=""),"",IF(C186="","사번 미기재",IF(ISNA(MATCH(C186,'연차관리대장'!$A$5:$A$204,0)),"대장에 없는 사번",IF(A186="","사용일 미기재",IF(AND(F186="연차",G186=""),"일수 미기재",IF(AND(G186&lt;&gt;"",ISNUMBER(SEARCH("반차",F186)),N(G186)&lt;&gt;0.5),"반차는 0.5일",""))))))</f>
        <v/>
      </c>
    </row>
    <row r="187">
      <c r="A187" s="7" t="n"/>
      <c r="B187" s="7" t="n"/>
      <c r="C187" s="12" t="n"/>
      <c r="D187" s="12">
        <f>IF(C187="","",IFERROR(INDEX('연차관리대장'!$B$5:$B$204,MATCH(C187,'연차관리대장'!$A$5:$A$204,0)),""))</f>
        <v/>
      </c>
      <c r="E187" s="12">
        <f>IF(C187="","",IFERROR(INDEX('연차관리대장'!$C$5:$C$204,MATCH(C187,'연차관리대장'!$A$5:$A$204,0)),""))</f>
        <v/>
      </c>
      <c r="F187" s="12" t="n"/>
      <c r="G187" s="12" t="n"/>
      <c r="H187" s="12">
        <f>IF(F187="","",IF(OR(F187="오전 반차",F187="오후 반차"),0.5,IF(F187="연차",N(G187),0)))</f>
        <v/>
      </c>
      <c r="I187" s="7" t="n"/>
      <c r="J187" s="12" t="n"/>
      <c r="K187" s="12" t="n"/>
      <c r="L187" s="14" t="n"/>
      <c r="M187" s="12">
        <f>IF(AND(C187="",F187=""),"",IF(C187="","사번 미기재",IF(ISNA(MATCH(C187,'연차관리대장'!$A$5:$A$204,0)),"대장에 없는 사번",IF(A187="","사용일 미기재",IF(AND(F187="연차",G187=""),"일수 미기재",IF(AND(G187&lt;&gt;"",ISNUMBER(SEARCH("반차",F187)),N(G187)&lt;&gt;0.5),"반차는 0.5일",""))))))</f>
        <v/>
      </c>
    </row>
    <row r="188">
      <c r="A188" s="7" t="n"/>
      <c r="B188" s="7" t="n"/>
      <c r="C188" s="12" t="n"/>
      <c r="D188" s="12">
        <f>IF(C188="","",IFERROR(INDEX('연차관리대장'!$B$5:$B$204,MATCH(C188,'연차관리대장'!$A$5:$A$204,0)),""))</f>
        <v/>
      </c>
      <c r="E188" s="12">
        <f>IF(C188="","",IFERROR(INDEX('연차관리대장'!$C$5:$C$204,MATCH(C188,'연차관리대장'!$A$5:$A$204,0)),""))</f>
        <v/>
      </c>
      <c r="F188" s="12" t="n"/>
      <c r="G188" s="12" t="n"/>
      <c r="H188" s="12">
        <f>IF(F188="","",IF(OR(F188="오전 반차",F188="오후 반차"),0.5,IF(F188="연차",N(G188),0)))</f>
        <v/>
      </c>
      <c r="I188" s="7" t="n"/>
      <c r="J188" s="12" t="n"/>
      <c r="K188" s="12" t="n"/>
      <c r="L188" s="14" t="n"/>
      <c r="M188" s="12">
        <f>IF(AND(C188="",F188=""),"",IF(C188="","사번 미기재",IF(ISNA(MATCH(C188,'연차관리대장'!$A$5:$A$204,0)),"대장에 없는 사번",IF(A188="","사용일 미기재",IF(AND(F188="연차",G188=""),"일수 미기재",IF(AND(G188&lt;&gt;"",ISNUMBER(SEARCH("반차",F188)),N(G188)&lt;&gt;0.5),"반차는 0.5일",""))))))</f>
        <v/>
      </c>
    </row>
    <row r="189">
      <c r="A189" s="7" t="n"/>
      <c r="B189" s="7" t="n"/>
      <c r="C189" s="12" t="n"/>
      <c r="D189" s="12">
        <f>IF(C189="","",IFERROR(INDEX('연차관리대장'!$B$5:$B$204,MATCH(C189,'연차관리대장'!$A$5:$A$204,0)),""))</f>
        <v/>
      </c>
      <c r="E189" s="12">
        <f>IF(C189="","",IFERROR(INDEX('연차관리대장'!$C$5:$C$204,MATCH(C189,'연차관리대장'!$A$5:$A$204,0)),""))</f>
        <v/>
      </c>
      <c r="F189" s="12" t="n"/>
      <c r="G189" s="12" t="n"/>
      <c r="H189" s="12">
        <f>IF(F189="","",IF(OR(F189="오전 반차",F189="오후 반차"),0.5,IF(F189="연차",N(G189),0)))</f>
        <v/>
      </c>
      <c r="I189" s="7" t="n"/>
      <c r="J189" s="12" t="n"/>
      <c r="K189" s="12" t="n"/>
      <c r="L189" s="14" t="n"/>
      <c r="M189" s="12">
        <f>IF(AND(C189="",F189=""),"",IF(C189="","사번 미기재",IF(ISNA(MATCH(C189,'연차관리대장'!$A$5:$A$204,0)),"대장에 없는 사번",IF(A189="","사용일 미기재",IF(AND(F189="연차",G189=""),"일수 미기재",IF(AND(G189&lt;&gt;"",ISNUMBER(SEARCH("반차",F189)),N(G189)&lt;&gt;0.5),"반차는 0.5일",""))))))</f>
        <v/>
      </c>
    </row>
    <row r="190">
      <c r="A190" s="7" t="n"/>
      <c r="B190" s="7" t="n"/>
      <c r="C190" s="12" t="n"/>
      <c r="D190" s="12">
        <f>IF(C190="","",IFERROR(INDEX('연차관리대장'!$B$5:$B$204,MATCH(C190,'연차관리대장'!$A$5:$A$204,0)),""))</f>
        <v/>
      </c>
      <c r="E190" s="12">
        <f>IF(C190="","",IFERROR(INDEX('연차관리대장'!$C$5:$C$204,MATCH(C190,'연차관리대장'!$A$5:$A$204,0)),""))</f>
        <v/>
      </c>
      <c r="F190" s="12" t="n"/>
      <c r="G190" s="12" t="n"/>
      <c r="H190" s="12">
        <f>IF(F190="","",IF(OR(F190="오전 반차",F190="오후 반차"),0.5,IF(F190="연차",N(G190),0)))</f>
        <v/>
      </c>
      <c r="I190" s="7" t="n"/>
      <c r="J190" s="12" t="n"/>
      <c r="K190" s="12" t="n"/>
      <c r="L190" s="14" t="n"/>
      <c r="M190" s="12">
        <f>IF(AND(C190="",F190=""),"",IF(C190="","사번 미기재",IF(ISNA(MATCH(C190,'연차관리대장'!$A$5:$A$204,0)),"대장에 없는 사번",IF(A190="","사용일 미기재",IF(AND(F190="연차",G190=""),"일수 미기재",IF(AND(G190&lt;&gt;"",ISNUMBER(SEARCH("반차",F190)),N(G190)&lt;&gt;0.5),"반차는 0.5일",""))))))</f>
        <v/>
      </c>
    </row>
    <row r="191">
      <c r="A191" s="7" t="n"/>
      <c r="B191" s="7" t="n"/>
      <c r="C191" s="12" t="n"/>
      <c r="D191" s="12">
        <f>IF(C191="","",IFERROR(INDEX('연차관리대장'!$B$5:$B$204,MATCH(C191,'연차관리대장'!$A$5:$A$204,0)),""))</f>
        <v/>
      </c>
      <c r="E191" s="12">
        <f>IF(C191="","",IFERROR(INDEX('연차관리대장'!$C$5:$C$204,MATCH(C191,'연차관리대장'!$A$5:$A$204,0)),""))</f>
        <v/>
      </c>
      <c r="F191" s="12" t="n"/>
      <c r="G191" s="12" t="n"/>
      <c r="H191" s="12">
        <f>IF(F191="","",IF(OR(F191="오전 반차",F191="오후 반차"),0.5,IF(F191="연차",N(G191),0)))</f>
        <v/>
      </c>
      <c r="I191" s="7" t="n"/>
      <c r="J191" s="12" t="n"/>
      <c r="K191" s="12" t="n"/>
      <c r="L191" s="14" t="n"/>
      <c r="M191" s="12">
        <f>IF(AND(C191="",F191=""),"",IF(C191="","사번 미기재",IF(ISNA(MATCH(C191,'연차관리대장'!$A$5:$A$204,0)),"대장에 없는 사번",IF(A191="","사용일 미기재",IF(AND(F191="연차",G191=""),"일수 미기재",IF(AND(G191&lt;&gt;"",ISNUMBER(SEARCH("반차",F191)),N(G191)&lt;&gt;0.5),"반차는 0.5일",""))))))</f>
        <v/>
      </c>
    </row>
    <row r="192">
      <c r="A192" s="7" t="n"/>
      <c r="B192" s="7" t="n"/>
      <c r="C192" s="12" t="n"/>
      <c r="D192" s="12">
        <f>IF(C192="","",IFERROR(INDEX('연차관리대장'!$B$5:$B$204,MATCH(C192,'연차관리대장'!$A$5:$A$204,0)),""))</f>
        <v/>
      </c>
      <c r="E192" s="12">
        <f>IF(C192="","",IFERROR(INDEX('연차관리대장'!$C$5:$C$204,MATCH(C192,'연차관리대장'!$A$5:$A$204,0)),""))</f>
        <v/>
      </c>
      <c r="F192" s="12" t="n"/>
      <c r="G192" s="12" t="n"/>
      <c r="H192" s="12">
        <f>IF(F192="","",IF(OR(F192="오전 반차",F192="오후 반차"),0.5,IF(F192="연차",N(G192),0)))</f>
        <v/>
      </c>
      <c r="I192" s="7" t="n"/>
      <c r="J192" s="12" t="n"/>
      <c r="K192" s="12" t="n"/>
      <c r="L192" s="14" t="n"/>
      <c r="M192" s="12">
        <f>IF(AND(C192="",F192=""),"",IF(C192="","사번 미기재",IF(ISNA(MATCH(C192,'연차관리대장'!$A$5:$A$204,0)),"대장에 없는 사번",IF(A192="","사용일 미기재",IF(AND(F192="연차",G192=""),"일수 미기재",IF(AND(G192&lt;&gt;"",ISNUMBER(SEARCH("반차",F192)),N(G192)&lt;&gt;0.5),"반차는 0.5일",""))))))</f>
        <v/>
      </c>
    </row>
    <row r="193">
      <c r="A193" s="7" t="n"/>
      <c r="B193" s="7" t="n"/>
      <c r="C193" s="12" t="n"/>
      <c r="D193" s="12">
        <f>IF(C193="","",IFERROR(INDEX('연차관리대장'!$B$5:$B$204,MATCH(C193,'연차관리대장'!$A$5:$A$204,0)),""))</f>
        <v/>
      </c>
      <c r="E193" s="12">
        <f>IF(C193="","",IFERROR(INDEX('연차관리대장'!$C$5:$C$204,MATCH(C193,'연차관리대장'!$A$5:$A$204,0)),""))</f>
        <v/>
      </c>
      <c r="F193" s="12" t="n"/>
      <c r="G193" s="12" t="n"/>
      <c r="H193" s="12">
        <f>IF(F193="","",IF(OR(F193="오전 반차",F193="오후 반차"),0.5,IF(F193="연차",N(G193),0)))</f>
        <v/>
      </c>
      <c r="I193" s="7" t="n"/>
      <c r="J193" s="12" t="n"/>
      <c r="K193" s="12" t="n"/>
      <c r="L193" s="14" t="n"/>
      <c r="M193" s="12">
        <f>IF(AND(C193="",F193=""),"",IF(C193="","사번 미기재",IF(ISNA(MATCH(C193,'연차관리대장'!$A$5:$A$204,0)),"대장에 없는 사번",IF(A193="","사용일 미기재",IF(AND(F193="연차",G193=""),"일수 미기재",IF(AND(G193&lt;&gt;"",ISNUMBER(SEARCH("반차",F193)),N(G193)&lt;&gt;0.5),"반차는 0.5일",""))))))</f>
        <v/>
      </c>
    </row>
    <row r="194">
      <c r="A194" s="7" t="n"/>
      <c r="B194" s="7" t="n"/>
      <c r="C194" s="12" t="n"/>
      <c r="D194" s="12">
        <f>IF(C194="","",IFERROR(INDEX('연차관리대장'!$B$5:$B$204,MATCH(C194,'연차관리대장'!$A$5:$A$204,0)),""))</f>
        <v/>
      </c>
      <c r="E194" s="12">
        <f>IF(C194="","",IFERROR(INDEX('연차관리대장'!$C$5:$C$204,MATCH(C194,'연차관리대장'!$A$5:$A$204,0)),""))</f>
        <v/>
      </c>
      <c r="F194" s="12" t="n"/>
      <c r="G194" s="12" t="n"/>
      <c r="H194" s="12">
        <f>IF(F194="","",IF(OR(F194="오전 반차",F194="오후 반차"),0.5,IF(F194="연차",N(G194),0)))</f>
        <v/>
      </c>
      <c r="I194" s="7" t="n"/>
      <c r="J194" s="12" t="n"/>
      <c r="K194" s="12" t="n"/>
      <c r="L194" s="14" t="n"/>
      <c r="M194" s="12">
        <f>IF(AND(C194="",F194=""),"",IF(C194="","사번 미기재",IF(ISNA(MATCH(C194,'연차관리대장'!$A$5:$A$204,0)),"대장에 없는 사번",IF(A194="","사용일 미기재",IF(AND(F194="연차",G194=""),"일수 미기재",IF(AND(G194&lt;&gt;"",ISNUMBER(SEARCH("반차",F194)),N(G194)&lt;&gt;0.5),"반차는 0.5일",""))))))</f>
        <v/>
      </c>
    </row>
    <row r="195">
      <c r="A195" s="7" t="n"/>
      <c r="B195" s="7" t="n"/>
      <c r="C195" s="12" t="n"/>
      <c r="D195" s="12">
        <f>IF(C195="","",IFERROR(INDEX('연차관리대장'!$B$5:$B$204,MATCH(C195,'연차관리대장'!$A$5:$A$204,0)),""))</f>
        <v/>
      </c>
      <c r="E195" s="12">
        <f>IF(C195="","",IFERROR(INDEX('연차관리대장'!$C$5:$C$204,MATCH(C195,'연차관리대장'!$A$5:$A$204,0)),""))</f>
        <v/>
      </c>
      <c r="F195" s="12" t="n"/>
      <c r="G195" s="12" t="n"/>
      <c r="H195" s="12">
        <f>IF(F195="","",IF(OR(F195="오전 반차",F195="오후 반차"),0.5,IF(F195="연차",N(G195),0)))</f>
        <v/>
      </c>
      <c r="I195" s="7" t="n"/>
      <c r="J195" s="12" t="n"/>
      <c r="K195" s="12" t="n"/>
      <c r="L195" s="14" t="n"/>
      <c r="M195" s="12">
        <f>IF(AND(C195="",F195=""),"",IF(C195="","사번 미기재",IF(ISNA(MATCH(C195,'연차관리대장'!$A$5:$A$204,0)),"대장에 없는 사번",IF(A195="","사용일 미기재",IF(AND(F195="연차",G195=""),"일수 미기재",IF(AND(G195&lt;&gt;"",ISNUMBER(SEARCH("반차",F195)),N(G195)&lt;&gt;0.5),"반차는 0.5일",""))))))</f>
        <v/>
      </c>
    </row>
    <row r="196">
      <c r="A196" s="7" t="n"/>
      <c r="B196" s="7" t="n"/>
      <c r="C196" s="12" t="n"/>
      <c r="D196" s="12">
        <f>IF(C196="","",IFERROR(INDEX('연차관리대장'!$B$5:$B$204,MATCH(C196,'연차관리대장'!$A$5:$A$204,0)),""))</f>
        <v/>
      </c>
      <c r="E196" s="12">
        <f>IF(C196="","",IFERROR(INDEX('연차관리대장'!$C$5:$C$204,MATCH(C196,'연차관리대장'!$A$5:$A$204,0)),""))</f>
        <v/>
      </c>
      <c r="F196" s="12" t="n"/>
      <c r="G196" s="12" t="n"/>
      <c r="H196" s="12">
        <f>IF(F196="","",IF(OR(F196="오전 반차",F196="오후 반차"),0.5,IF(F196="연차",N(G196),0)))</f>
        <v/>
      </c>
      <c r="I196" s="7" t="n"/>
      <c r="J196" s="12" t="n"/>
      <c r="K196" s="12" t="n"/>
      <c r="L196" s="14" t="n"/>
      <c r="M196" s="12">
        <f>IF(AND(C196="",F196=""),"",IF(C196="","사번 미기재",IF(ISNA(MATCH(C196,'연차관리대장'!$A$5:$A$204,0)),"대장에 없는 사번",IF(A196="","사용일 미기재",IF(AND(F196="연차",G196=""),"일수 미기재",IF(AND(G196&lt;&gt;"",ISNUMBER(SEARCH("반차",F196)),N(G196)&lt;&gt;0.5),"반차는 0.5일",""))))))</f>
        <v/>
      </c>
    </row>
    <row r="197">
      <c r="A197" s="7" t="n"/>
      <c r="B197" s="7" t="n"/>
      <c r="C197" s="12" t="n"/>
      <c r="D197" s="12">
        <f>IF(C197="","",IFERROR(INDEX('연차관리대장'!$B$5:$B$204,MATCH(C197,'연차관리대장'!$A$5:$A$204,0)),""))</f>
        <v/>
      </c>
      <c r="E197" s="12">
        <f>IF(C197="","",IFERROR(INDEX('연차관리대장'!$C$5:$C$204,MATCH(C197,'연차관리대장'!$A$5:$A$204,0)),""))</f>
        <v/>
      </c>
      <c r="F197" s="12" t="n"/>
      <c r="G197" s="12" t="n"/>
      <c r="H197" s="12">
        <f>IF(F197="","",IF(OR(F197="오전 반차",F197="오후 반차"),0.5,IF(F197="연차",N(G197),0)))</f>
        <v/>
      </c>
      <c r="I197" s="7" t="n"/>
      <c r="J197" s="12" t="n"/>
      <c r="K197" s="12" t="n"/>
      <c r="L197" s="14" t="n"/>
      <c r="M197" s="12">
        <f>IF(AND(C197="",F197=""),"",IF(C197="","사번 미기재",IF(ISNA(MATCH(C197,'연차관리대장'!$A$5:$A$204,0)),"대장에 없는 사번",IF(A197="","사용일 미기재",IF(AND(F197="연차",G197=""),"일수 미기재",IF(AND(G197&lt;&gt;"",ISNUMBER(SEARCH("반차",F197)),N(G197)&lt;&gt;0.5),"반차는 0.5일",""))))))</f>
        <v/>
      </c>
    </row>
    <row r="198">
      <c r="A198" s="7" t="n"/>
      <c r="B198" s="7" t="n"/>
      <c r="C198" s="12" t="n"/>
      <c r="D198" s="12">
        <f>IF(C198="","",IFERROR(INDEX('연차관리대장'!$B$5:$B$204,MATCH(C198,'연차관리대장'!$A$5:$A$204,0)),""))</f>
        <v/>
      </c>
      <c r="E198" s="12">
        <f>IF(C198="","",IFERROR(INDEX('연차관리대장'!$C$5:$C$204,MATCH(C198,'연차관리대장'!$A$5:$A$204,0)),""))</f>
        <v/>
      </c>
      <c r="F198" s="12" t="n"/>
      <c r="G198" s="12" t="n"/>
      <c r="H198" s="12">
        <f>IF(F198="","",IF(OR(F198="오전 반차",F198="오후 반차"),0.5,IF(F198="연차",N(G198),0)))</f>
        <v/>
      </c>
      <c r="I198" s="7" t="n"/>
      <c r="J198" s="12" t="n"/>
      <c r="K198" s="12" t="n"/>
      <c r="L198" s="14" t="n"/>
      <c r="M198" s="12">
        <f>IF(AND(C198="",F198=""),"",IF(C198="","사번 미기재",IF(ISNA(MATCH(C198,'연차관리대장'!$A$5:$A$204,0)),"대장에 없는 사번",IF(A198="","사용일 미기재",IF(AND(F198="연차",G198=""),"일수 미기재",IF(AND(G198&lt;&gt;"",ISNUMBER(SEARCH("반차",F198)),N(G198)&lt;&gt;0.5),"반차는 0.5일",""))))))</f>
        <v/>
      </c>
    </row>
    <row r="199">
      <c r="A199" s="7" t="n"/>
      <c r="B199" s="7" t="n"/>
      <c r="C199" s="12" t="n"/>
      <c r="D199" s="12">
        <f>IF(C199="","",IFERROR(INDEX('연차관리대장'!$B$5:$B$204,MATCH(C199,'연차관리대장'!$A$5:$A$204,0)),""))</f>
        <v/>
      </c>
      <c r="E199" s="12">
        <f>IF(C199="","",IFERROR(INDEX('연차관리대장'!$C$5:$C$204,MATCH(C199,'연차관리대장'!$A$5:$A$204,0)),""))</f>
        <v/>
      </c>
      <c r="F199" s="12" t="n"/>
      <c r="G199" s="12" t="n"/>
      <c r="H199" s="12">
        <f>IF(F199="","",IF(OR(F199="오전 반차",F199="오후 반차"),0.5,IF(F199="연차",N(G199),0)))</f>
        <v/>
      </c>
      <c r="I199" s="7" t="n"/>
      <c r="J199" s="12" t="n"/>
      <c r="K199" s="12" t="n"/>
      <c r="L199" s="14" t="n"/>
      <c r="M199" s="12">
        <f>IF(AND(C199="",F199=""),"",IF(C199="","사번 미기재",IF(ISNA(MATCH(C199,'연차관리대장'!$A$5:$A$204,0)),"대장에 없는 사번",IF(A199="","사용일 미기재",IF(AND(F199="연차",G199=""),"일수 미기재",IF(AND(G199&lt;&gt;"",ISNUMBER(SEARCH("반차",F199)),N(G199)&lt;&gt;0.5),"반차는 0.5일",""))))))</f>
        <v/>
      </c>
    </row>
    <row r="200">
      <c r="A200" s="7" t="n"/>
      <c r="B200" s="7" t="n"/>
      <c r="C200" s="12" t="n"/>
      <c r="D200" s="12">
        <f>IF(C200="","",IFERROR(INDEX('연차관리대장'!$B$5:$B$204,MATCH(C200,'연차관리대장'!$A$5:$A$204,0)),""))</f>
        <v/>
      </c>
      <c r="E200" s="12">
        <f>IF(C200="","",IFERROR(INDEX('연차관리대장'!$C$5:$C$204,MATCH(C200,'연차관리대장'!$A$5:$A$204,0)),""))</f>
        <v/>
      </c>
      <c r="F200" s="12" t="n"/>
      <c r="G200" s="12" t="n"/>
      <c r="H200" s="12">
        <f>IF(F200="","",IF(OR(F200="오전 반차",F200="오후 반차"),0.5,IF(F200="연차",N(G200),0)))</f>
        <v/>
      </c>
      <c r="I200" s="7" t="n"/>
      <c r="J200" s="12" t="n"/>
      <c r="K200" s="12" t="n"/>
      <c r="L200" s="14" t="n"/>
      <c r="M200" s="12">
        <f>IF(AND(C200="",F200=""),"",IF(C200="","사번 미기재",IF(ISNA(MATCH(C200,'연차관리대장'!$A$5:$A$204,0)),"대장에 없는 사번",IF(A200="","사용일 미기재",IF(AND(F200="연차",G200=""),"일수 미기재",IF(AND(G200&lt;&gt;"",ISNUMBER(SEARCH("반차",F200)),N(G200)&lt;&gt;0.5),"반차는 0.5일",""))))))</f>
        <v/>
      </c>
    </row>
    <row r="201">
      <c r="A201" s="7" t="n"/>
      <c r="B201" s="7" t="n"/>
      <c r="C201" s="12" t="n"/>
      <c r="D201" s="12">
        <f>IF(C201="","",IFERROR(INDEX('연차관리대장'!$B$5:$B$204,MATCH(C201,'연차관리대장'!$A$5:$A$204,0)),""))</f>
        <v/>
      </c>
      <c r="E201" s="12">
        <f>IF(C201="","",IFERROR(INDEX('연차관리대장'!$C$5:$C$204,MATCH(C201,'연차관리대장'!$A$5:$A$204,0)),""))</f>
        <v/>
      </c>
      <c r="F201" s="12" t="n"/>
      <c r="G201" s="12" t="n"/>
      <c r="H201" s="12">
        <f>IF(F201="","",IF(OR(F201="오전 반차",F201="오후 반차"),0.5,IF(F201="연차",N(G201),0)))</f>
        <v/>
      </c>
      <c r="I201" s="7" t="n"/>
      <c r="J201" s="12" t="n"/>
      <c r="K201" s="12" t="n"/>
      <c r="L201" s="14" t="n"/>
      <c r="M201" s="12">
        <f>IF(AND(C201="",F201=""),"",IF(C201="","사번 미기재",IF(ISNA(MATCH(C201,'연차관리대장'!$A$5:$A$204,0)),"대장에 없는 사번",IF(A201="","사용일 미기재",IF(AND(F201="연차",G201=""),"일수 미기재",IF(AND(G201&lt;&gt;"",ISNUMBER(SEARCH("반차",F201)),N(G201)&lt;&gt;0.5),"반차는 0.5일",""))))))</f>
        <v/>
      </c>
    </row>
    <row r="202">
      <c r="A202" s="7" t="n"/>
      <c r="B202" s="7" t="n"/>
      <c r="C202" s="12" t="n"/>
      <c r="D202" s="12">
        <f>IF(C202="","",IFERROR(INDEX('연차관리대장'!$B$5:$B$204,MATCH(C202,'연차관리대장'!$A$5:$A$204,0)),""))</f>
        <v/>
      </c>
      <c r="E202" s="12">
        <f>IF(C202="","",IFERROR(INDEX('연차관리대장'!$C$5:$C$204,MATCH(C202,'연차관리대장'!$A$5:$A$204,0)),""))</f>
        <v/>
      </c>
      <c r="F202" s="12" t="n"/>
      <c r="G202" s="12" t="n"/>
      <c r="H202" s="12">
        <f>IF(F202="","",IF(OR(F202="오전 반차",F202="오후 반차"),0.5,IF(F202="연차",N(G202),0)))</f>
        <v/>
      </c>
      <c r="I202" s="7" t="n"/>
      <c r="J202" s="12" t="n"/>
      <c r="K202" s="12" t="n"/>
      <c r="L202" s="14" t="n"/>
      <c r="M202" s="12">
        <f>IF(AND(C202="",F202=""),"",IF(C202="","사번 미기재",IF(ISNA(MATCH(C202,'연차관리대장'!$A$5:$A$204,0)),"대장에 없는 사번",IF(A202="","사용일 미기재",IF(AND(F202="연차",G202=""),"일수 미기재",IF(AND(G202&lt;&gt;"",ISNUMBER(SEARCH("반차",F202)),N(G202)&lt;&gt;0.5),"반차는 0.5일",""))))))</f>
        <v/>
      </c>
    </row>
    <row r="203">
      <c r="A203" s="7" t="n"/>
      <c r="B203" s="7" t="n"/>
      <c r="C203" s="12" t="n"/>
      <c r="D203" s="12">
        <f>IF(C203="","",IFERROR(INDEX('연차관리대장'!$B$5:$B$204,MATCH(C203,'연차관리대장'!$A$5:$A$204,0)),""))</f>
        <v/>
      </c>
      <c r="E203" s="12">
        <f>IF(C203="","",IFERROR(INDEX('연차관리대장'!$C$5:$C$204,MATCH(C203,'연차관리대장'!$A$5:$A$204,0)),""))</f>
        <v/>
      </c>
      <c r="F203" s="12" t="n"/>
      <c r="G203" s="12" t="n"/>
      <c r="H203" s="12">
        <f>IF(F203="","",IF(OR(F203="오전 반차",F203="오후 반차"),0.5,IF(F203="연차",N(G203),0)))</f>
        <v/>
      </c>
      <c r="I203" s="7" t="n"/>
      <c r="J203" s="12" t="n"/>
      <c r="K203" s="12" t="n"/>
      <c r="L203" s="14" t="n"/>
      <c r="M203" s="12">
        <f>IF(AND(C203="",F203=""),"",IF(C203="","사번 미기재",IF(ISNA(MATCH(C203,'연차관리대장'!$A$5:$A$204,0)),"대장에 없는 사번",IF(A203="","사용일 미기재",IF(AND(F203="연차",G203=""),"일수 미기재",IF(AND(G203&lt;&gt;"",ISNUMBER(SEARCH("반차",F203)),N(G203)&lt;&gt;0.5),"반차는 0.5일",""))))))</f>
        <v/>
      </c>
    </row>
    <row r="204">
      <c r="A204" s="7" t="n"/>
      <c r="B204" s="7" t="n"/>
      <c r="C204" s="12" t="n"/>
      <c r="D204" s="12">
        <f>IF(C204="","",IFERROR(INDEX('연차관리대장'!$B$5:$B$204,MATCH(C204,'연차관리대장'!$A$5:$A$204,0)),""))</f>
        <v/>
      </c>
      <c r="E204" s="12">
        <f>IF(C204="","",IFERROR(INDEX('연차관리대장'!$C$5:$C$204,MATCH(C204,'연차관리대장'!$A$5:$A$204,0)),""))</f>
        <v/>
      </c>
      <c r="F204" s="12" t="n"/>
      <c r="G204" s="12" t="n"/>
      <c r="H204" s="12">
        <f>IF(F204="","",IF(OR(F204="오전 반차",F204="오후 반차"),0.5,IF(F204="연차",N(G204),0)))</f>
        <v/>
      </c>
      <c r="I204" s="7" t="n"/>
      <c r="J204" s="12" t="n"/>
      <c r="K204" s="12" t="n"/>
      <c r="L204" s="14" t="n"/>
      <c r="M204" s="12">
        <f>IF(AND(C204="",F204=""),"",IF(C204="","사번 미기재",IF(ISNA(MATCH(C204,'연차관리대장'!$A$5:$A$204,0)),"대장에 없는 사번",IF(A204="","사용일 미기재",IF(AND(F204="연차",G204=""),"일수 미기재",IF(AND(G204&lt;&gt;"",ISNUMBER(SEARCH("반차",F204)),N(G204)&lt;&gt;0.5),"반차는 0.5일",""))))))</f>
        <v/>
      </c>
    </row>
    <row r="205">
      <c r="A205" s="7" t="n"/>
      <c r="B205" s="7" t="n"/>
      <c r="C205" s="12" t="n"/>
      <c r="D205" s="12">
        <f>IF(C205="","",IFERROR(INDEX('연차관리대장'!$B$5:$B$204,MATCH(C205,'연차관리대장'!$A$5:$A$204,0)),""))</f>
        <v/>
      </c>
      <c r="E205" s="12">
        <f>IF(C205="","",IFERROR(INDEX('연차관리대장'!$C$5:$C$204,MATCH(C205,'연차관리대장'!$A$5:$A$204,0)),""))</f>
        <v/>
      </c>
      <c r="F205" s="12" t="n"/>
      <c r="G205" s="12" t="n"/>
      <c r="H205" s="12">
        <f>IF(F205="","",IF(OR(F205="오전 반차",F205="오후 반차"),0.5,IF(F205="연차",N(G205),0)))</f>
        <v/>
      </c>
      <c r="I205" s="7" t="n"/>
      <c r="J205" s="12" t="n"/>
      <c r="K205" s="12" t="n"/>
      <c r="L205" s="14" t="n"/>
      <c r="M205" s="12">
        <f>IF(AND(C205="",F205=""),"",IF(C205="","사번 미기재",IF(ISNA(MATCH(C205,'연차관리대장'!$A$5:$A$204,0)),"대장에 없는 사번",IF(A205="","사용일 미기재",IF(AND(F205="연차",G205=""),"일수 미기재",IF(AND(G205&lt;&gt;"",ISNUMBER(SEARCH("반차",F205)),N(G205)&lt;&gt;0.5),"반차는 0.5일",""))))))</f>
        <v/>
      </c>
    </row>
    <row r="206">
      <c r="A206" s="7" t="n"/>
      <c r="B206" s="7" t="n"/>
      <c r="C206" s="12" t="n"/>
      <c r="D206" s="12">
        <f>IF(C206="","",IFERROR(INDEX('연차관리대장'!$B$5:$B$204,MATCH(C206,'연차관리대장'!$A$5:$A$204,0)),""))</f>
        <v/>
      </c>
      <c r="E206" s="12">
        <f>IF(C206="","",IFERROR(INDEX('연차관리대장'!$C$5:$C$204,MATCH(C206,'연차관리대장'!$A$5:$A$204,0)),""))</f>
        <v/>
      </c>
      <c r="F206" s="12" t="n"/>
      <c r="G206" s="12" t="n"/>
      <c r="H206" s="12">
        <f>IF(F206="","",IF(OR(F206="오전 반차",F206="오후 반차"),0.5,IF(F206="연차",N(G206),0)))</f>
        <v/>
      </c>
      <c r="I206" s="7" t="n"/>
      <c r="J206" s="12" t="n"/>
      <c r="K206" s="12" t="n"/>
      <c r="L206" s="14" t="n"/>
      <c r="M206" s="12">
        <f>IF(AND(C206="",F206=""),"",IF(C206="","사번 미기재",IF(ISNA(MATCH(C206,'연차관리대장'!$A$5:$A$204,0)),"대장에 없는 사번",IF(A206="","사용일 미기재",IF(AND(F206="연차",G206=""),"일수 미기재",IF(AND(G206&lt;&gt;"",ISNUMBER(SEARCH("반차",F206)),N(G206)&lt;&gt;0.5),"반차는 0.5일",""))))))</f>
        <v/>
      </c>
    </row>
    <row r="207">
      <c r="A207" s="7" t="n"/>
      <c r="B207" s="7" t="n"/>
      <c r="C207" s="12" t="n"/>
      <c r="D207" s="12">
        <f>IF(C207="","",IFERROR(INDEX('연차관리대장'!$B$5:$B$204,MATCH(C207,'연차관리대장'!$A$5:$A$204,0)),""))</f>
        <v/>
      </c>
      <c r="E207" s="12">
        <f>IF(C207="","",IFERROR(INDEX('연차관리대장'!$C$5:$C$204,MATCH(C207,'연차관리대장'!$A$5:$A$204,0)),""))</f>
        <v/>
      </c>
      <c r="F207" s="12" t="n"/>
      <c r="G207" s="12" t="n"/>
      <c r="H207" s="12">
        <f>IF(F207="","",IF(OR(F207="오전 반차",F207="오후 반차"),0.5,IF(F207="연차",N(G207),0)))</f>
        <v/>
      </c>
      <c r="I207" s="7" t="n"/>
      <c r="J207" s="12" t="n"/>
      <c r="K207" s="12" t="n"/>
      <c r="L207" s="14" t="n"/>
      <c r="M207" s="12">
        <f>IF(AND(C207="",F207=""),"",IF(C207="","사번 미기재",IF(ISNA(MATCH(C207,'연차관리대장'!$A$5:$A$204,0)),"대장에 없는 사번",IF(A207="","사용일 미기재",IF(AND(F207="연차",G207=""),"일수 미기재",IF(AND(G207&lt;&gt;"",ISNUMBER(SEARCH("반차",F207)),N(G207)&lt;&gt;0.5),"반차는 0.5일",""))))))</f>
        <v/>
      </c>
    </row>
    <row r="208">
      <c r="A208" s="7" t="n"/>
      <c r="B208" s="7" t="n"/>
      <c r="C208" s="12" t="n"/>
      <c r="D208" s="12">
        <f>IF(C208="","",IFERROR(INDEX('연차관리대장'!$B$5:$B$204,MATCH(C208,'연차관리대장'!$A$5:$A$204,0)),""))</f>
        <v/>
      </c>
      <c r="E208" s="12">
        <f>IF(C208="","",IFERROR(INDEX('연차관리대장'!$C$5:$C$204,MATCH(C208,'연차관리대장'!$A$5:$A$204,0)),""))</f>
        <v/>
      </c>
      <c r="F208" s="12" t="n"/>
      <c r="G208" s="12" t="n"/>
      <c r="H208" s="12">
        <f>IF(F208="","",IF(OR(F208="오전 반차",F208="오후 반차"),0.5,IF(F208="연차",N(G208),0)))</f>
        <v/>
      </c>
      <c r="I208" s="7" t="n"/>
      <c r="J208" s="12" t="n"/>
      <c r="K208" s="12" t="n"/>
      <c r="L208" s="14" t="n"/>
      <c r="M208" s="12">
        <f>IF(AND(C208="",F208=""),"",IF(C208="","사번 미기재",IF(ISNA(MATCH(C208,'연차관리대장'!$A$5:$A$204,0)),"대장에 없는 사번",IF(A208="","사용일 미기재",IF(AND(F208="연차",G208=""),"일수 미기재",IF(AND(G208&lt;&gt;"",ISNUMBER(SEARCH("반차",F208)),N(G208)&lt;&gt;0.5),"반차는 0.5일",""))))))</f>
        <v/>
      </c>
    </row>
    <row r="209">
      <c r="A209" s="7" t="n"/>
      <c r="B209" s="7" t="n"/>
      <c r="C209" s="12" t="n"/>
      <c r="D209" s="12">
        <f>IF(C209="","",IFERROR(INDEX('연차관리대장'!$B$5:$B$204,MATCH(C209,'연차관리대장'!$A$5:$A$204,0)),""))</f>
        <v/>
      </c>
      <c r="E209" s="12">
        <f>IF(C209="","",IFERROR(INDEX('연차관리대장'!$C$5:$C$204,MATCH(C209,'연차관리대장'!$A$5:$A$204,0)),""))</f>
        <v/>
      </c>
      <c r="F209" s="12" t="n"/>
      <c r="G209" s="12" t="n"/>
      <c r="H209" s="12">
        <f>IF(F209="","",IF(OR(F209="오전 반차",F209="오후 반차"),0.5,IF(F209="연차",N(G209),0)))</f>
        <v/>
      </c>
      <c r="I209" s="7" t="n"/>
      <c r="J209" s="12" t="n"/>
      <c r="K209" s="12" t="n"/>
      <c r="L209" s="14" t="n"/>
      <c r="M209" s="12">
        <f>IF(AND(C209="",F209=""),"",IF(C209="","사번 미기재",IF(ISNA(MATCH(C209,'연차관리대장'!$A$5:$A$204,0)),"대장에 없는 사번",IF(A209="","사용일 미기재",IF(AND(F209="연차",G209=""),"일수 미기재",IF(AND(G209&lt;&gt;"",ISNUMBER(SEARCH("반차",F209)),N(G209)&lt;&gt;0.5),"반차는 0.5일",""))))))</f>
        <v/>
      </c>
    </row>
    <row r="210">
      <c r="A210" s="7" t="n"/>
      <c r="B210" s="7" t="n"/>
      <c r="C210" s="12" t="n"/>
      <c r="D210" s="12">
        <f>IF(C210="","",IFERROR(INDEX('연차관리대장'!$B$5:$B$204,MATCH(C210,'연차관리대장'!$A$5:$A$204,0)),""))</f>
        <v/>
      </c>
      <c r="E210" s="12">
        <f>IF(C210="","",IFERROR(INDEX('연차관리대장'!$C$5:$C$204,MATCH(C210,'연차관리대장'!$A$5:$A$204,0)),""))</f>
        <v/>
      </c>
      <c r="F210" s="12" t="n"/>
      <c r="G210" s="12" t="n"/>
      <c r="H210" s="12">
        <f>IF(F210="","",IF(OR(F210="오전 반차",F210="오후 반차"),0.5,IF(F210="연차",N(G210),0)))</f>
        <v/>
      </c>
      <c r="I210" s="7" t="n"/>
      <c r="J210" s="12" t="n"/>
      <c r="K210" s="12" t="n"/>
      <c r="L210" s="14" t="n"/>
      <c r="M210" s="12">
        <f>IF(AND(C210="",F210=""),"",IF(C210="","사번 미기재",IF(ISNA(MATCH(C210,'연차관리대장'!$A$5:$A$204,0)),"대장에 없는 사번",IF(A210="","사용일 미기재",IF(AND(F210="연차",G210=""),"일수 미기재",IF(AND(G210&lt;&gt;"",ISNUMBER(SEARCH("반차",F210)),N(G210)&lt;&gt;0.5),"반차는 0.5일",""))))))</f>
        <v/>
      </c>
    </row>
    <row r="211">
      <c r="A211" s="7" t="n"/>
      <c r="B211" s="7" t="n"/>
      <c r="C211" s="12" t="n"/>
      <c r="D211" s="12">
        <f>IF(C211="","",IFERROR(INDEX('연차관리대장'!$B$5:$B$204,MATCH(C211,'연차관리대장'!$A$5:$A$204,0)),""))</f>
        <v/>
      </c>
      <c r="E211" s="12">
        <f>IF(C211="","",IFERROR(INDEX('연차관리대장'!$C$5:$C$204,MATCH(C211,'연차관리대장'!$A$5:$A$204,0)),""))</f>
        <v/>
      </c>
      <c r="F211" s="12" t="n"/>
      <c r="G211" s="12" t="n"/>
      <c r="H211" s="12">
        <f>IF(F211="","",IF(OR(F211="오전 반차",F211="오후 반차"),0.5,IF(F211="연차",N(G211),0)))</f>
        <v/>
      </c>
      <c r="I211" s="7" t="n"/>
      <c r="J211" s="12" t="n"/>
      <c r="K211" s="12" t="n"/>
      <c r="L211" s="14" t="n"/>
      <c r="M211" s="12">
        <f>IF(AND(C211="",F211=""),"",IF(C211="","사번 미기재",IF(ISNA(MATCH(C211,'연차관리대장'!$A$5:$A$204,0)),"대장에 없는 사번",IF(A211="","사용일 미기재",IF(AND(F211="연차",G211=""),"일수 미기재",IF(AND(G211&lt;&gt;"",ISNUMBER(SEARCH("반차",F211)),N(G211)&lt;&gt;0.5),"반차는 0.5일",""))))))</f>
        <v/>
      </c>
    </row>
    <row r="212">
      <c r="A212" s="7" t="n"/>
      <c r="B212" s="7" t="n"/>
      <c r="C212" s="12" t="n"/>
      <c r="D212" s="12">
        <f>IF(C212="","",IFERROR(INDEX('연차관리대장'!$B$5:$B$204,MATCH(C212,'연차관리대장'!$A$5:$A$204,0)),""))</f>
        <v/>
      </c>
      <c r="E212" s="12">
        <f>IF(C212="","",IFERROR(INDEX('연차관리대장'!$C$5:$C$204,MATCH(C212,'연차관리대장'!$A$5:$A$204,0)),""))</f>
        <v/>
      </c>
      <c r="F212" s="12" t="n"/>
      <c r="G212" s="12" t="n"/>
      <c r="H212" s="12">
        <f>IF(F212="","",IF(OR(F212="오전 반차",F212="오후 반차"),0.5,IF(F212="연차",N(G212),0)))</f>
        <v/>
      </c>
      <c r="I212" s="7" t="n"/>
      <c r="J212" s="12" t="n"/>
      <c r="K212" s="12" t="n"/>
      <c r="L212" s="14" t="n"/>
      <c r="M212" s="12">
        <f>IF(AND(C212="",F212=""),"",IF(C212="","사번 미기재",IF(ISNA(MATCH(C212,'연차관리대장'!$A$5:$A$204,0)),"대장에 없는 사번",IF(A212="","사용일 미기재",IF(AND(F212="연차",G212=""),"일수 미기재",IF(AND(G212&lt;&gt;"",ISNUMBER(SEARCH("반차",F212)),N(G212)&lt;&gt;0.5),"반차는 0.5일",""))))))</f>
        <v/>
      </c>
    </row>
    <row r="213">
      <c r="A213" s="7" t="n"/>
      <c r="B213" s="7" t="n"/>
      <c r="C213" s="12" t="n"/>
      <c r="D213" s="12">
        <f>IF(C213="","",IFERROR(INDEX('연차관리대장'!$B$5:$B$204,MATCH(C213,'연차관리대장'!$A$5:$A$204,0)),""))</f>
        <v/>
      </c>
      <c r="E213" s="12">
        <f>IF(C213="","",IFERROR(INDEX('연차관리대장'!$C$5:$C$204,MATCH(C213,'연차관리대장'!$A$5:$A$204,0)),""))</f>
        <v/>
      </c>
      <c r="F213" s="12" t="n"/>
      <c r="G213" s="12" t="n"/>
      <c r="H213" s="12">
        <f>IF(F213="","",IF(OR(F213="오전 반차",F213="오후 반차"),0.5,IF(F213="연차",N(G213),0)))</f>
        <v/>
      </c>
      <c r="I213" s="7" t="n"/>
      <c r="J213" s="12" t="n"/>
      <c r="K213" s="12" t="n"/>
      <c r="L213" s="14" t="n"/>
      <c r="M213" s="12">
        <f>IF(AND(C213="",F213=""),"",IF(C213="","사번 미기재",IF(ISNA(MATCH(C213,'연차관리대장'!$A$5:$A$204,0)),"대장에 없는 사번",IF(A213="","사용일 미기재",IF(AND(F213="연차",G213=""),"일수 미기재",IF(AND(G213&lt;&gt;"",ISNUMBER(SEARCH("반차",F213)),N(G213)&lt;&gt;0.5),"반차는 0.5일",""))))))</f>
        <v/>
      </c>
    </row>
    <row r="214">
      <c r="A214" s="7" t="n"/>
      <c r="B214" s="7" t="n"/>
      <c r="C214" s="12" t="n"/>
      <c r="D214" s="12">
        <f>IF(C214="","",IFERROR(INDEX('연차관리대장'!$B$5:$B$204,MATCH(C214,'연차관리대장'!$A$5:$A$204,0)),""))</f>
        <v/>
      </c>
      <c r="E214" s="12">
        <f>IF(C214="","",IFERROR(INDEX('연차관리대장'!$C$5:$C$204,MATCH(C214,'연차관리대장'!$A$5:$A$204,0)),""))</f>
        <v/>
      </c>
      <c r="F214" s="12" t="n"/>
      <c r="G214" s="12" t="n"/>
      <c r="H214" s="12">
        <f>IF(F214="","",IF(OR(F214="오전 반차",F214="오후 반차"),0.5,IF(F214="연차",N(G214),0)))</f>
        <v/>
      </c>
      <c r="I214" s="7" t="n"/>
      <c r="J214" s="12" t="n"/>
      <c r="K214" s="12" t="n"/>
      <c r="L214" s="14" t="n"/>
      <c r="M214" s="12">
        <f>IF(AND(C214="",F214=""),"",IF(C214="","사번 미기재",IF(ISNA(MATCH(C214,'연차관리대장'!$A$5:$A$204,0)),"대장에 없는 사번",IF(A214="","사용일 미기재",IF(AND(F214="연차",G214=""),"일수 미기재",IF(AND(G214&lt;&gt;"",ISNUMBER(SEARCH("반차",F214)),N(G214)&lt;&gt;0.5),"반차는 0.5일",""))))))</f>
        <v/>
      </c>
    </row>
    <row r="215">
      <c r="A215" s="7" t="n"/>
      <c r="B215" s="7" t="n"/>
      <c r="C215" s="12" t="n"/>
      <c r="D215" s="12">
        <f>IF(C215="","",IFERROR(INDEX('연차관리대장'!$B$5:$B$204,MATCH(C215,'연차관리대장'!$A$5:$A$204,0)),""))</f>
        <v/>
      </c>
      <c r="E215" s="12">
        <f>IF(C215="","",IFERROR(INDEX('연차관리대장'!$C$5:$C$204,MATCH(C215,'연차관리대장'!$A$5:$A$204,0)),""))</f>
        <v/>
      </c>
      <c r="F215" s="12" t="n"/>
      <c r="G215" s="12" t="n"/>
      <c r="H215" s="12">
        <f>IF(F215="","",IF(OR(F215="오전 반차",F215="오후 반차"),0.5,IF(F215="연차",N(G215),0)))</f>
        <v/>
      </c>
      <c r="I215" s="7" t="n"/>
      <c r="J215" s="12" t="n"/>
      <c r="K215" s="12" t="n"/>
      <c r="L215" s="14" t="n"/>
      <c r="M215" s="12">
        <f>IF(AND(C215="",F215=""),"",IF(C215="","사번 미기재",IF(ISNA(MATCH(C215,'연차관리대장'!$A$5:$A$204,0)),"대장에 없는 사번",IF(A215="","사용일 미기재",IF(AND(F215="연차",G215=""),"일수 미기재",IF(AND(G215&lt;&gt;"",ISNUMBER(SEARCH("반차",F215)),N(G215)&lt;&gt;0.5),"반차는 0.5일",""))))))</f>
        <v/>
      </c>
    </row>
    <row r="216">
      <c r="A216" s="7" t="n"/>
      <c r="B216" s="7" t="n"/>
      <c r="C216" s="12" t="n"/>
      <c r="D216" s="12">
        <f>IF(C216="","",IFERROR(INDEX('연차관리대장'!$B$5:$B$204,MATCH(C216,'연차관리대장'!$A$5:$A$204,0)),""))</f>
        <v/>
      </c>
      <c r="E216" s="12">
        <f>IF(C216="","",IFERROR(INDEX('연차관리대장'!$C$5:$C$204,MATCH(C216,'연차관리대장'!$A$5:$A$204,0)),""))</f>
        <v/>
      </c>
      <c r="F216" s="12" t="n"/>
      <c r="G216" s="12" t="n"/>
      <c r="H216" s="12">
        <f>IF(F216="","",IF(OR(F216="오전 반차",F216="오후 반차"),0.5,IF(F216="연차",N(G216),0)))</f>
        <v/>
      </c>
      <c r="I216" s="7" t="n"/>
      <c r="J216" s="12" t="n"/>
      <c r="K216" s="12" t="n"/>
      <c r="L216" s="14" t="n"/>
      <c r="M216" s="12">
        <f>IF(AND(C216="",F216=""),"",IF(C216="","사번 미기재",IF(ISNA(MATCH(C216,'연차관리대장'!$A$5:$A$204,0)),"대장에 없는 사번",IF(A216="","사용일 미기재",IF(AND(F216="연차",G216=""),"일수 미기재",IF(AND(G216&lt;&gt;"",ISNUMBER(SEARCH("반차",F216)),N(G216)&lt;&gt;0.5),"반차는 0.5일",""))))))</f>
        <v/>
      </c>
    </row>
    <row r="217">
      <c r="A217" s="7" t="n"/>
      <c r="B217" s="7" t="n"/>
      <c r="C217" s="12" t="n"/>
      <c r="D217" s="12">
        <f>IF(C217="","",IFERROR(INDEX('연차관리대장'!$B$5:$B$204,MATCH(C217,'연차관리대장'!$A$5:$A$204,0)),""))</f>
        <v/>
      </c>
      <c r="E217" s="12">
        <f>IF(C217="","",IFERROR(INDEX('연차관리대장'!$C$5:$C$204,MATCH(C217,'연차관리대장'!$A$5:$A$204,0)),""))</f>
        <v/>
      </c>
      <c r="F217" s="12" t="n"/>
      <c r="G217" s="12" t="n"/>
      <c r="H217" s="12">
        <f>IF(F217="","",IF(OR(F217="오전 반차",F217="오후 반차"),0.5,IF(F217="연차",N(G217),0)))</f>
        <v/>
      </c>
      <c r="I217" s="7" t="n"/>
      <c r="J217" s="12" t="n"/>
      <c r="K217" s="12" t="n"/>
      <c r="L217" s="14" t="n"/>
      <c r="M217" s="12">
        <f>IF(AND(C217="",F217=""),"",IF(C217="","사번 미기재",IF(ISNA(MATCH(C217,'연차관리대장'!$A$5:$A$204,0)),"대장에 없는 사번",IF(A217="","사용일 미기재",IF(AND(F217="연차",G217=""),"일수 미기재",IF(AND(G217&lt;&gt;"",ISNUMBER(SEARCH("반차",F217)),N(G217)&lt;&gt;0.5),"반차는 0.5일",""))))))</f>
        <v/>
      </c>
    </row>
    <row r="218">
      <c r="A218" s="7" t="n"/>
      <c r="B218" s="7" t="n"/>
      <c r="C218" s="12" t="n"/>
      <c r="D218" s="12">
        <f>IF(C218="","",IFERROR(INDEX('연차관리대장'!$B$5:$B$204,MATCH(C218,'연차관리대장'!$A$5:$A$204,0)),""))</f>
        <v/>
      </c>
      <c r="E218" s="12">
        <f>IF(C218="","",IFERROR(INDEX('연차관리대장'!$C$5:$C$204,MATCH(C218,'연차관리대장'!$A$5:$A$204,0)),""))</f>
        <v/>
      </c>
      <c r="F218" s="12" t="n"/>
      <c r="G218" s="12" t="n"/>
      <c r="H218" s="12">
        <f>IF(F218="","",IF(OR(F218="오전 반차",F218="오후 반차"),0.5,IF(F218="연차",N(G218),0)))</f>
        <v/>
      </c>
      <c r="I218" s="7" t="n"/>
      <c r="J218" s="12" t="n"/>
      <c r="K218" s="12" t="n"/>
      <c r="L218" s="14" t="n"/>
      <c r="M218" s="12">
        <f>IF(AND(C218="",F218=""),"",IF(C218="","사번 미기재",IF(ISNA(MATCH(C218,'연차관리대장'!$A$5:$A$204,0)),"대장에 없는 사번",IF(A218="","사용일 미기재",IF(AND(F218="연차",G218=""),"일수 미기재",IF(AND(G218&lt;&gt;"",ISNUMBER(SEARCH("반차",F218)),N(G218)&lt;&gt;0.5),"반차는 0.5일",""))))))</f>
        <v/>
      </c>
    </row>
    <row r="219">
      <c r="A219" s="7" t="n"/>
      <c r="B219" s="7" t="n"/>
      <c r="C219" s="12" t="n"/>
      <c r="D219" s="12">
        <f>IF(C219="","",IFERROR(INDEX('연차관리대장'!$B$5:$B$204,MATCH(C219,'연차관리대장'!$A$5:$A$204,0)),""))</f>
        <v/>
      </c>
      <c r="E219" s="12">
        <f>IF(C219="","",IFERROR(INDEX('연차관리대장'!$C$5:$C$204,MATCH(C219,'연차관리대장'!$A$5:$A$204,0)),""))</f>
        <v/>
      </c>
      <c r="F219" s="12" t="n"/>
      <c r="G219" s="12" t="n"/>
      <c r="H219" s="12">
        <f>IF(F219="","",IF(OR(F219="오전 반차",F219="오후 반차"),0.5,IF(F219="연차",N(G219),0)))</f>
        <v/>
      </c>
      <c r="I219" s="7" t="n"/>
      <c r="J219" s="12" t="n"/>
      <c r="K219" s="12" t="n"/>
      <c r="L219" s="14" t="n"/>
      <c r="M219" s="12">
        <f>IF(AND(C219="",F219=""),"",IF(C219="","사번 미기재",IF(ISNA(MATCH(C219,'연차관리대장'!$A$5:$A$204,0)),"대장에 없는 사번",IF(A219="","사용일 미기재",IF(AND(F219="연차",G219=""),"일수 미기재",IF(AND(G219&lt;&gt;"",ISNUMBER(SEARCH("반차",F219)),N(G219)&lt;&gt;0.5),"반차는 0.5일",""))))))</f>
        <v/>
      </c>
    </row>
    <row r="220">
      <c r="A220" s="7" t="n"/>
      <c r="B220" s="7" t="n"/>
      <c r="C220" s="12" t="n"/>
      <c r="D220" s="12">
        <f>IF(C220="","",IFERROR(INDEX('연차관리대장'!$B$5:$B$204,MATCH(C220,'연차관리대장'!$A$5:$A$204,0)),""))</f>
        <v/>
      </c>
      <c r="E220" s="12">
        <f>IF(C220="","",IFERROR(INDEX('연차관리대장'!$C$5:$C$204,MATCH(C220,'연차관리대장'!$A$5:$A$204,0)),""))</f>
        <v/>
      </c>
      <c r="F220" s="12" t="n"/>
      <c r="G220" s="12" t="n"/>
      <c r="H220" s="12">
        <f>IF(F220="","",IF(OR(F220="오전 반차",F220="오후 반차"),0.5,IF(F220="연차",N(G220),0)))</f>
        <v/>
      </c>
      <c r="I220" s="7" t="n"/>
      <c r="J220" s="12" t="n"/>
      <c r="K220" s="12" t="n"/>
      <c r="L220" s="14" t="n"/>
      <c r="M220" s="12">
        <f>IF(AND(C220="",F220=""),"",IF(C220="","사번 미기재",IF(ISNA(MATCH(C220,'연차관리대장'!$A$5:$A$204,0)),"대장에 없는 사번",IF(A220="","사용일 미기재",IF(AND(F220="연차",G220=""),"일수 미기재",IF(AND(G220&lt;&gt;"",ISNUMBER(SEARCH("반차",F220)),N(G220)&lt;&gt;0.5),"반차는 0.5일",""))))))</f>
        <v/>
      </c>
    </row>
    <row r="221">
      <c r="A221" s="7" t="n"/>
      <c r="B221" s="7" t="n"/>
      <c r="C221" s="12" t="n"/>
      <c r="D221" s="12">
        <f>IF(C221="","",IFERROR(INDEX('연차관리대장'!$B$5:$B$204,MATCH(C221,'연차관리대장'!$A$5:$A$204,0)),""))</f>
        <v/>
      </c>
      <c r="E221" s="12">
        <f>IF(C221="","",IFERROR(INDEX('연차관리대장'!$C$5:$C$204,MATCH(C221,'연차관리대장'!$A$5:$A$204,0)),""))</f>
        <v/>
      </c>
      <c r="F221" s="12" t="n"/>
      <c r="G221" s="12" t="n"/>
      <c r="H221" s="12">
        <f>IF(F221="","",IF(OR(F221="오전 반차",F221="오후 반차"),0.5,IF(F221="연차",N(G221),0)))</f>
        <v/>
      </c>
      <c r="I221" s="7" t="n"/>
      <c r="J221" s="12" t="n"/>
      <c r="K221" s="12" t="n"/>
      <c r="L221" s="14" t="n"/>
      <c r="M221" s="12">
        <f>IF(AND(C221="",F221=""),"",IF(C221="","사번 미기재",IF(ISNA(MATCH(C221,'연차관리대장'!$A$5:$A$204,0)),"대장에 없는 사번",IF(A221="","사용일 미기재",IF(AND(F221="연차",G221=""),"일수 미기재",IF(AND(G221&lt;&gt;"",ISNUMBER(SEARCH("반차",F221)),N(G221)&lt;&gt;0.5),"반차는 0.5일",""))))))</f>
        <v/>
      </c>
    </row>
    <row r="222">
      <c r="A222" s="7" t="n"/>
      <c r="B222" s="7" t="n"/>
      <c r="C222" s="12" t="n"/>
      <c r="D222" s="12">
        <f>IF(C222="","",IFERROR(INDEX('연차관리대장'!$B$5:$B$204,MATCH(C222,'연차관리대장'!$A$5:$A$204,0)),""))</f>
        <v/>
      </c>
      <c r="E222" s="12">
        <f>IF(C222="","",IFERROR(INDEX('연차관리대장'!$C$5:$C$204,MATCH(C222,'연차관리대장'!$A$5:$A$204,0)),""))</f>
        <v/>
      </c>
      <c r="F222" s="12" t="n"/>
      <c r="G222" s="12" t="n"/>
      <c r="H222" s="12">
        <f>IF(F222="","",IF(OR(F222="오전 반차",F222="오후 반차"),0.5,IF(F222="연차",N(G222),0)))</f>
        <v/>
      </c>
      <c r="I222" s="7" t="n"/>
      <c r="J222" s="12" t="n"/>
      <c r="K222" s="12" t="n"/>
      <c r="L222" s="14" t="n"/>
      <c r="M222" s="12">
        <f>IF(AND(C222="",F222=""),"",IF(C222="","사번 미기재",IF(ISNA(MATCH(C222,'연차관리대장'!$A$5:$A$204,0)),"대장에 없는 사번",IF(A222="","사용일 미기재",IF(AND(F222="연차",G222=""),"일수 미기재",IF(AND(G222&lt;&gt;"",ISNUMBER(SEARCH("반차",F222)),N(G222)&lt;&gt;0.5),"반차는 0.5일",""))))))</f>
        <v/>
      </c>
    </row>
    <row r="223">
      <c r="A223" s="7" t="n"/>
      <c r="B223" s="7" t="n"/>
      <c r="C223" s="12" t="n"/>
      <c r="D223" s="12">
        <f>IF(C223="","",IFERROR(INDEX('연차관리대장'!$B$5:$B$204,MATCH(C223,'연차관리대장'!$A$5:$A$204,0)),""))</f>
        <v/>
      </c>
      <c r="E223" s="12">
        <f>IF(C223="","",IFERROR(INDEX('연차관리대장'!$C$5:$C$204,MATCH(C223,'연차관리대장'!$A$5:$A$204,0)),""))</f>
        <v/>
      </c>
      <c r="F223" s="12" t="n"/>
      <c r="G223" s="12" t="n"/>
      <c r="H223" s="12">
        <f>IF(F223="","",IF(OR(F223="오전 반차",F223="오후 반차"),0.5,IF(F223="연차",N(G223),0)))</f>
        <v/>
      </c>
      <c r="I223" s="7" t="n"/>
      <c r="J223" s="12" t="n"/>
      <c r="K223" s="12" t="n"/>
      <c r="L223" s="14" t="n"/>
      <c r="M223" s="12">
        <f>IF(AND(C223="",F223=""),"",IF(C223="","사번 미기재",IF(ISNA(MATCH(C223,'연차관리대장'!$A$5:$A$204,0)),"대장에 없는 사번",IF(A223="","사용일 미기재",IF(AND(F223="연차",G223=""),"일수 미기재",IF(AND(G223&lt;&gt;"",ISNUMBER(SEARCH("반차",F223)),N(G223)&lt;&gt;0.5),"반차는 0.5일",""))))))</f>
        <v/>
      </c>
    </row>
    <row r="224">
      <c r="A224" s="7" t="n"/>
      <c r="B224" s="7" t="n"/>
      <c r="C224" s="12" t="n"/>
      <c r="D224" s="12">
        <f>IF(C224="","",IFERROR(INDEX('연차관리대장'!$B$5:$B$204,MATCH(C224,'연차관리대장'!$A$5:$A$204,0)),""))</f>
        <v/>
      </c>
      <c r="E224" s="12">
        <f>IF(C224="","",IFERROR(INDEX('연차관리대장'!$C$5:$C$204,MATCH(C224,'연차관리대장'!$A$5:$A$204,0)),""))</f>
        <v/>
      </c>
      <c r="F224" s="12" t="n"/>
      <c r="G224" s="12" t="n"/>
      <c r="H224" s="12">
        <f>IF(F224="","",IF(OR(F224="오전 반차",F224="오후 반차"),0.5,IF(F224="연차",N(G224),0)))</f>
        <v/>
      </c>
      <c r="I224" s="7" t="n"/>
      <c r="J224" s="12" t="n"/>
      <c r="K224" s="12" t="n"/>
      <c r="L224" s="14" t="n"/>
      <c r="M224" s="12">
        <f>IF(AND(C224="",F224=""),"",IF(C224="","사번 미기재",IF(ISNA(MATCH(C224,'연차관리대장'!$A$5:$A$204,0)),"대장에 없는 사번",IF(A224="","사용일 미기재",IF(AND(F224="연차",G224=""),"일수 미기재",IF(AND(G224&lt;&gt;"",ISNUMBER(SEARCH("반차",F224)),N(G224)&lt;&gt;0.5),"반차는 0.5일",""))))))</f>
        <v/>
      </c>
    </row>
    <row r="225">
      <c r="A225" s="7" t="n"/>
      <c r="B225" s="7" t="n"/>
      <c r="C225" s="12" t="n"/>
      <c r="D225" s="12">
        <f>IF(C225="","",IFERROR(INDEX('연차관리대장'!$B$5:$B$204,MATCH(C225,'연차관리대장'!$A$5:$A$204,0)),""))</f>
        <v/>
      </c>
      <c r="E225" s="12">
        <f>IF(C225="","",IFERROR(INDEX('연차관리대장'!$C$5:$C$204,MATCH(C225,'연차관리대장'!$A$5:$A$204,0)),""))</f>
        <v/>
      </c>
      <c r="F225" s="12" t="n"/>
      <c r="G225" s="12" t="n"/>
      <c r="H225" s="12">
        <f>IF(F225="","",IF(OR(F225="오전 반차",F225="오후 반차"),0.5,IF(F225="연차",N(G225),0)))</f>
        <v/>
      </c>
      <c r="I225" s="7" t="n"/>
      <c r="J225" s="12" t="n"/>
      <c r="K225" s="12" t="n"/>
      <c r="L225" s="14" t="n"/>
      <c r="M225" s="12">
        <f>IF(AND(C225="",F225=""),"",IF(C225="","사번 미기재",IF(ISNA(MATCH(C225,'연차관리대장'!$A$5:$A$204,0)),"대장에 없는 사번",IF(A225="","사용일 미기재",IF(AND(F225="연차",G225=""),"일수 미기재",IF(AND(G225&lt;&gt;"",ISNUMBER(SEARCH("반차",F225)),N(G225)&lt;&gt;0.5),"반차는 0.5일",""))))))</f>
        <v/>
      </c>
    </row>
    <row r="226">
      <c r="A226" s="7" t="n"/>
      <c r="B226" s="7" t="n"/>
      <c r="C226" s="12" t="n"/>
      <c r="D226" s="12">
        <f>IF(C226="","",IFERROR(INDEX('연차관리대장'!$B$5:$B$204,MATCH(C226,'연차관리대장'!$A$5:$A$204,0)),""))</f>
        <v/>
      </c>
      <c r="E226" s="12">
        <f>IF(C226="","",IFERROR(INDEX('연차관리대장'!$C$5:$C$204,MATCH(C226,'연차관리대장'!$A$5:$A$204,0)),""))</f>
        <v/>
      </c>
      <c r="F226" s="12" t="n"/>
      <c r="G226" s="12" t="n"/>
      <c r="H226" s="12">
        <f>IF(F226="","",IF(OR(F226="오전 반차",F226="오후 반차"),0.5,IF(F226="연차",N(G226),0)))</f>
        <v/>
      </c>
      <c r="I226" s="7" t="n"/>
      <c r="J226" s="12" t="n"/>
      <c r="K226" s="12" t="n"/>
      <c r="L226" s="14" t="n"/>
      <c r="M226" s="12">
        <f>IF(AND(C226="",F226=""),"",IF(C226="","사번 미기재",IF(ISNA(MATCH(C226,'연차관리대장'!$A$5:$A$204,0)),"대장에 없는 사번",IF(A226="","사용일 미기재",IF(AND(F226="연차",G226=""),"일수 미기재",IF(AND(G226&lt;&gt;"",ISNUMBER(SEARCH("반차",F226)),N(G226)&lt;&gt;0.5),"반차는 0.5일",""))))))</f>
        <v/>
      </c>
    </row>
    <row r="227">
      <c r="A227" s="7" t="n"/>
      <c r="B227" s="7" t="n"/>
      <c r="C227" s="12" t="n"/>
      <c r="D227" s="12">
        <f>IF(C227="","",IFERROR(INDEX('연차관리대장'!$B$5:$B$204,MATCH(C227,'연차관리대장'!$A$5:$A$204,0)),""))</f>
        <v/>
      </c>
      <c r="E227" s="12">
        <f>IF(C227="","",IFERROR(INDEX('연차관리대장'!$C$5:$C$204,MATCH(C227,'연차관리대장'!$A$5:$A$204,0)),""))</f>
        <v/>
      </c>
      <c r="F227" s="12" t="n"/>
      <c r="G227" s="12" t="n"/>
      <c r="H227" s="12">
        <f>IF(F227="","",IF(OR(F227="오전 반차",F227="오후 반차"),0.5,IF(F227="연차",N(G227),0)))</f>
        <v/>
      </c>
      <c r="I227" s="7" t="n"/>
      <c r="J227" s="12" t="n"/>
      <c r="K227" s="12" t="n"/>
      <c r="L227" s="14" t="n"/>
      <c r="M227" s="12">
        <f>IF(AND(C227="",F227=""),"",IF(C227="","사번 미기재",IF(ISNA(MATCH(C227,'연차관리대장'!$A$5:$A$204,0)),"대장에 없는 사번",IF(A227="","사용일 미기재",IF(AND(F227="연차",G227=""),"일수 미기재",IF(AND(G227&lt;&gt;"",ISNUMBER(SEARCH("반차",F227)),N(G227)&lt;&gt;0.5),"반차는 0.5일",""))))))</f>
        <v/>
      </c>
    </row>
    <row r="228">
      <c r="A228" s="7" t="n"/>
      <c r="B228" s="7" t="n"/>
      <c r="C228" s="12" t="n"/>
      <c r="D228" s="12">
        <f>IF(C228="","",IFERROR(INDEX('연차관리대장'!$B$5:$B$204,MATCH(C228,'연차관리대장'!$A$5:$A$204,0)),""))</f>
        <v/>
      </c>
      <c r="E228" s="12">
        <f>IF(C228="","",IFERROR(INDEX('연차관리대장'!$C$5:$C$204,MATCH(C228,'연차관리대장'!$A$5:$A$204,0)),""))</f>
        <v/>
      </c>
      <c r="F228" s="12" t="n"/>
      <c r="G228" s="12" t="n"/>
      <c r="H228" s="12">
        <f>IF(F228="","",IF(OR(F228="오전 반차",F228="오후 반차"),0.5,IF(F228="연차",N(G228),0)))</f>
        <v/>
      </c>
      <c r="I228" s="7" t="n"/>
      <c r="J228" s="12" t="n"/>
      <c r="K228" s="12" t="n"/>
      <c r="L228" s="14" t="n"/>
      <c r="M228" s="12">
        <f>IF(AND(C228="",F228=""),"",IF(C228="","사번 미기재",IF(ISNA(MATCH(C228,'연차관리대장'!$A$5:$A$204,0)),"대장에 없는 사번",IF(A228="","사용일 미기재",IF(AND(F228="연차",G228=""),"일수 미기재",IF(AND(G228&lt;&gt;"",ISNUMBER(SEARCH("반차",F228)),N(G228)&lt;&gt;0.5),"반차는 0.5일",""))))))</f>
        <v/>
      </c>
    </row>
    <row r="229">
      <c r="A229" s="7" t="n"/>
      <c r="B229" s="7" t="n"/>
      <c r="C229" s="12" t="n"/>
      <c r="D229" s="12">
        <f>IF(C229="","",IFERROR(INDEX('연차관리대장'!$B$5:$B$204,MATCH(C229,'연차관리대장'!$A$5:$A$204,0)),""))</f>
        <v/>
      </c>
      <c r="E229" s="12">
        <f>IF(C229="","",IFERROR(INDEX('연차관리대장'!$C$5:$C$204,MATCH(C229,'연차관리대장'!$A$5:$A$204,0)),""))</f>
        <v/>
      </c>
      <c r="F229" s="12" t="n"/>
      <c r="G229" s="12" t="n"/>
      <c r="H229" s="12">
        <f>IF(F229="","",IF(OR(F229="오전 반차",F229="오후 반차"),0.5,IF(F229="연차",N(G229),0)))</f>
        <v/>
      </c>
      <c r="I229" s="7" t="n"/>
      <c r="J229" s="12" t="n"/>
      <c r="K229" s="12" t="n"/>
      <c r="L229" s="14" t="n"/>
      <c r="M229" s="12">
        <f>IF(AND(C229="",F229=""),"",IF(C229="","사번 미기재",IF(ISNA(MATCH(C229,'연차관리대장'!$A$5:$A$204,0)),"대장에 없는 사번",IF(A229="","사용일 미기재",IF(AND(F229="연차",G229=""),"일수 미기재",IF(AND(G229&lt;&gt;"",ISNUMBER(SEARCH("반차",F229)),N(G229)&lt;&gt;0.5),"반차는 0.5일",""))))))</f>
        <v/>
      </c>
    </row>
    <row r="230">
      <c r="A230" s="7" t="n"/>
      <c r="B230" s="7" t="n"/>
      <c r="C230" s="12" t="n"/>
      <c r="D230" s="12">
        <f>IF(C230="","",IFERROR(INDEX('연차관리대장'!$B$5:$B$204,MATCH(C230,'연차관리대장'!$A$5:$A$204,0)),""))</f>
        <v/>
      </c>
      <c r="E230" s="12">
        <f>IF(C230="","",IFERROR(INDEX('연차관리대장'!$C$5:$C$204,MATCH(C230,'연차관리대장'!$A$5:$A$204,0)),""))</f>
        <v/>
      </c>
      <c r="F230" s="12" t="n"/>
      <c r="G230" s="12" t="n"/>
      <c r="H230" s="12">
        <f>IF(F230="","",IF(OR(F230="오전 반차",F230="오후 반차"),0.5,IF(F230="연차",N(G230),0)))</f>
        <v/>
      </c>
      <c r="I230" s="7" t="n"/>
      <c r="J230" s="12" t="n"/>
      <c r="K230" s="12" t="n"/>
      <c r="L230" s="14" t="n"/>
      <c r="M230" s="12">
        <f>IF(AND(C230="",F230=""),"",IF(C230="","사번 미기재",IF(ISNA(MATCH(C230,'연차관리대장'!$A$5:$A$204,0)),"대장에 없는 사번",IF(A230="","사용일 미기재",IF(AND(F230="연차",G230=""),"일수 미기재",IF(AND(G230&lt;&gt;"",ISNUMBER(SEARCH("반차",F230)),N(G230)&lt;&gt;0.5),"반차는 0.5일",""))))))</f>
        <v/>
      </c>
    </row>
    <row r="231">
      <c r="A231" s="7" t="n"/>
      <c r="B231" s="7" t="n"/>
      <c r="C231" s="12" t="n"/>
      <c r="D231" s="12">
        <f>IF(C231="","",IFERROR(INDEX('연차관리대장'!$B$5:$B$204,MATCH(C231,'연차관리대장'!$A$5:$A$204,0)),""))</f>
        <v/>
      </c>
      <c r="E231" s="12">
        <f>IF(C231="","",IFERROR(INDEX('연차관리대장'!$C$5:$C$204,MATCH(C231,'연차관리대장'!$A$5:$A$204,0)),""))</f>
        <v/>
      </c>
      <c r="F231" s="12" t="n"/>
      <c r="G231" s="12" t="n"/>
      <c r="H231" s="12">
        <f>IF(F231="","",IF(OR(F231="오전 반차",F231="오후 반차"),0.5,IF(F231="연차",N(G231),0)))</f>
        <v/>
      </c>
      <c r="I231" s="7" t="n"/>
      <c r="J231" s="12" t="n"/>
      <c r="K231" s="12" t="n"/>
      <c r="L231" s="14" t="n"/>
      <c r="M231" s="12">
        <f>IF(AND(C231="",F231=""),"",IF(C231="","사번 미기재",IF(ISNA(MATCH(C231,'연차관리대장'!$A$5:$A$204,0)),"대장에 없는 사번",IF(A231="","사용일 미기재",IF(AND(F231="연차",G231=""),"일수 미기재",IF(AND(G231&lt;&gt;"",ISNUMBER(SEARCH("반차",F231)),N(G231)&lt;&gt;0.5),"반차는 0.5일",""))))))</f>
        <v/>
      </c>
    </row>
    <row r="232">
      <c r="A232" s="7" t="n"/>
      <c r="B232" s="7" t="n"/>
      <c r="C232" s="12" t="n"/>
      <c r="D232" s="12">
        <f>IF(C232="","",IFERROR(INDEX('연차관리대장'!$B$5:$B$204,MATCH(C232,'연차관리대장'!$A$5:$A$204,0)),""))</f>
        <v/>
      </c>
      <c r="E232" s="12">
        <f>IF(C232="","",IFERROR(INDEX('연차관리대장'!$C$5:$C$204,MATCH(C232,'연차관리대장'!$A$5:$A$204,0)),""))</f>
        <v/>
      </c>
      <c r="F232" s="12" t="n"/>
      <c r="G232" s="12" t="n"/>
      <c r="H232" s="12">
        <f>IF(F232="","",IF(OR(F232="오전 반차",F232="오후 반차"),0.5,IF(F232="연차",N(G232),0)))</f>
        <v/>
      </c>
      <c r="I232" s="7" t="n"/>
      <c r="J232" s="12" t="n"/>
      <c r="K232" s="12" t="n"/>
      <c r="L232" s="14" t="n"/>
      <c r="M232" s="12">
        <f>IF(AND(C232="",F232=""),"",IF(C232="","사번 미기재",IF(ISNA(MATCH(C232,'연차관리대장'!$A$5:$A$204,0)),"대장에 없는 사번",IF(A232="","사용일 미기재",IF(AND(F232="연차",G232=""),"일수 미기재",IF(AND(G232&lt;&gt;"",ISNUMBER(SEARCH("반차",F232)),N(G232)&lt;&gt;0.5),"반차는 0.5일",""))))))</f>
        <v/>
      </c>
    </row>
    <row r="233">
      <c r="A233" s="7" t="n"/>
      <c r="B233" s="7" t="n"/>
      <c r="C233" s="12" t="n"/>
      <c r="D233" s="12">
        <f>IF(C233="","",IFERROR(INDEX('연차관리대장'!$B$5:$B$204,MATCH(C233,'연차관리대장'!$A$5:$A$204,0)),""))</f>
        <v/>
      </c>
      <c r="E233" s="12">
        <f>IF(C233="","",IFERROR(INDEX('연차관리대장'!$C$5:$C$204,MATCH(C233,'연차관리대장'!$A$5:$A$204,0)),""))</f>
        <v/>
      </c>
      <c r="F233" s="12" t="n"/>
      <c r="G233" s="12" t="n"/>
      <c r="H233" s="12">
        <f>IF(F233="","",IF(OR(F233="오전 반차",F233="오후 반차"),0.5,IF(F233="연차",N(G233),0)))</f>
        <v/>
      </c>
      <c r="I233" s="7" t="n"/>
      <c r="J233" s="12" t="n"/>
      <c r="K233" s="12" t="n"/>
      <c r="L233" s="14" t="n"/>
      <c r="M233" s="12">
        <f>IF(AND(C233="",F233=""),"",IF(C233="","사번 미기재",IF(ISNA(MATCH(C233,'연차관리대장'!$A$5:$A$204,0)),"대장에 없는 사번",IF(A233="","사용일 미기재",IF(AND(F233="연차",G233=""),"일수 미기재",IF(AND(G233&lt;&gt;"",ISNUMBER(SEARCH("반차",F233)),N(G233)&lt;&gt;0.5),"반차는 0.5일",""))))))</f>
        <v/>
      </c>
    </row>
    <row r="234">
      <c r="A234" s="7" t="n"/>
      <c r="B234" s="7" t="n"/>
      <c r="C234" s="12" t="n"/>
      <c r="D234" s="12">
        <f>IF(C234="","",IFERROR(INDEX('연차관리대장'!$B$5:$B$204,MATCH(C234,'연차관리대장'!$A$5:$A$204,0)),""))</f>
        <v/>
      </c>
      <c r="E234" s="12">
        <f>IF(C234="","",IFERROR(INDEX('연차관리대장'!$C$5:$C$204,MATCH(C234,'연차관리대장'!$A$5:$A$204,0)),""))</f>
        <v/>
      </c>
      <c r="F234" s="12" t="n"/>
      <c r="G234" s="12" t="n"/>
      <c r="H234" s="12">
        <f>IF(F234="","",IF(OR(F234="오전 반차",F234="오후 반차"),0.5,IF(F234="연차",N(G234),0)))</f>
        <v/>
      </c>
      <c r="I234" s="7" t="n"/>
      <c r="J234" s="12" t="n"/>
      <c r="K234" s="12" t="n"/>
      <c r="L234" s="14" t="n"/>
      <c r="M234" s="12">
        <f>IF(AND(C234="",F234=""),"",IF(C234="","사번 미기재",IF(ISNA(MATCH(C234,'연차관리대장'!$A$5:$A$204,0)),"대장에 없는 사번",IF(A234="","사용일 미기재",IF(AND(F234="연차",G234=""),"일수 미기재",IF(AND(G234&lt;&gt;"",ISNUMBER(SEARCH("반차",F234)),N(G234)&lt;&gt;0.5),"반차는 0.5일",""))))))</f>
        <v/>
      </c>
    </row>
    <row r="235">
      <c r="A235" s="7" t="n"/>
      <c r="B235" s="7" t="n"/>
      <c r="C235" s="12" t="n"/>
      <c r="D235" s="12">
        <f>IF(C235="","",IFERROR(INDEX('연차관리대장'!$B$5:$B$204,MATCH(C235,'연차관리대장'!$A$5:$A$204,0)),""))</f>
        <v/>
      </c>
      <c r="E235" s="12">
        <f>IF(C235="","",IFERROR(INDEX('연차관리대장'!$C$5:$C$204,MATCH(C235,'연차관리대장'!$A$5:$A$204,0)),""))</f>
        <v/>
      </c>
      <c r="F235" s="12" t="n"/>
      <c r="G235" s="12" t="n"/>
      <c r="H235" s="12">
        <f>IF(F235="","",IF(OR(F235="오전 반차",F235="오후 반차"),0.5,IF(F235="연차",N(G235),0)))</f>
        <v/>
      </c>
      <c r="I235" s="7" t="n"/>
      <c r="J235" s="12" t="n"/>
      <c r="K235" s="12" t="n"/>
      <c r="L235" s="14" t="n"/>
      <c r="M235" s="12">
        <f>IF(AND(C235="",F235=""),"",IF(C235="","사번 미기재",IF(ISNA(MATCH(C235,'연차관리대장'!$A$5:$A$204,0)),"대장에 없는 사번",IF(A235="","사용일 미기재",IF(AND(F235="연차",G235=""),"일수 미기재",IF(AND(G235&lt;&gt;"",ISNUMBER(SEARCH("반차",F235)),N(G235)&lt;&gt;0.5),"반차는 0.5일",""))))))</f>
        <v/>
      </c>
    </row>
    <row r="236">
      <c r="A236" s="7" t="n"/>
      <c r="B236" s="7" t="n"/>
      <c r="C236" s="12" t="n"/>
      <c r="D236" s="12">
        <f>IF(C236="","",IFERROR(INDEX('연차관리대장'!$B$5:$B$204,MATCH(C236,'연차관리대장'!$A$5:$A$204,0)),""))</f>
        <v/>
      </c>
      <c r="E236" s="12">
        <f>IF(C236="","",IFERROR(INDEX('연차관리대장'!$C$5:$C$204,MATCH(C236,'연차관리대장'!$A$5:$A$204,0)),""))</f>
        <v/>
      </c>
      <c r="F236" s="12" t="n"/>
      <c r="G236" s="12" t="n"/>
      <c r="H236" s="12">
        <f>IF(F236="","",IF(OR(F236="오전 반차",F236="오후 반차"),0.5,IF(F236="연차",N(G236),0)))</f>
        <v/>
      </c>
      <c r="I236" s="7" t="n"/>
      <c r="J236" s="12" t="n"/>
      <c r="K236" s="12" t="n"/>
      <c r="L236" s="14" t="n"/>
      <c r="M236" s="12">
        <f>IF(AND(C236="",F236=""),"",IF(C236="","사번 미기재",IF(ISNA(MATCH(C236,'연차관리대장'!$A$5:$A$204,0)),"대장에 없는 사번",IF(A236="","사용일 미기재",IF(AND(F236="연차",G236=""),"일수 미기재",IF(AND(G236&lt;&gt;"",ISNUMBER(SEARCH("반차",F236)),N(G236)&lt;&gt;0.5),"반차는 0.5일",""))))))</f>
        <v/>
      </c>
    </row>
    <row r="237">
      <c r="A237" s="7" t="n"/>
      <c r="B237" s="7" t="n"/>
      <c r="C237" s="12" t="n"/>
      <c r="D237" s="12">
        <f>IF(C237="","",IFERROR(INDEX('연차관리대장'!$B$5:$B$204,MATCH(C237,'연차관리대장'!$A$5:$A$204,0)),""))</f>
        <v/>
      </c>
      <c r="E237" s="12">
        <f>IF(C237="","",IFERROR(INDEX('연차관리대장'!$C$5:$C$204,MATCH(C237,'연차관리대장'!$A$5:$A$204,0)),""))</f>
        <v/>
      </c>
      <c r="F237" s="12" t="n"/>
      <c r="G237" s="12" t="n"/>
      <c r="H237" s="12">
        <f>IF(F237="","",IF(OR(F237="오전 반차",F237="오후 반차"),0.5,IF(F237="연차",N(G237),0)))</f>
        <v/>
      </c>
      <c r="I237" s="7" t="n"/>
      <c r="J237" s="12" t="n"/>
      <c r="K237" s="12" t="n"/>
      <c r="L237" s="14" t="n"/>
      <c r="M237" s="12">
        <f>IF(AND(C237="",F237=""),"",IF(C237="","사번 미기재",IF(ISNA(MATCH(C237,'연차관리대장'!$A$5:$A$204,0)),"대장에 없는 사번",IF(A237="","사용일 미기재",IF(AND(F237="연차",G237=""),"일수 미기재",IF(AND(G237&lt;&gt;"",ISNUMBER(SEARCH("반차",F237)),N(G237)&lt;&gt;0.5),"반차는 0.5일",""))))))</f>
        <v/>
      </c>
    </row>
    <row r="238">
      <c r="A238" s="7" t="n"/>
      <c r="B238" s="7" t="n"/>
      <c r="C238" s="12" t="n"/>
      <c r="D238" s="12">
        <f>IF(C238="","",IFERROR(INDEX('연차관리대장'!$B$5:$B$204,MATCH(C238,'연차관리대장'!$A$5:$A$204,0)),""))</f>
        <v/>
      </c>
      <c r="E238" s="12">
        <f>IF(C238="","",IFERROR(INDEX('연차관리대장'!$C$5:$C$204,MATCH(C238,'연차관리대장'!$A$5:$A$204,0)),""))</f>
        <v/>
      </c>
      <c r="F238" s="12" t="n"/>
      <c r="G238" s="12" t="n"/>
      <c r="H238" s="12">
        <f>IF(F238="","",IF(OR(F238="오전 반차",F238="오후 반차"),0.5,IF(F238="연차",N(G238),0)))</f>
        <v/>
      </c>
      <c r="I238" s="7" t="n"/>
      <c r="J238" s="12" t="n"/>
      <c r="K238" s="12" t="n"/>
      <c r="L238" s="14" t="n"/>
      <c r="M238" s="12">
        <f>IF(AND(C238="",F238=""),"",IF(C238="","사번 미기재",IF(ISNA(MATCH(C238,'연차관리대장'!$A$5:$A$204,0)),"대장에 없는 사번",IF(A238="","사용일 미기재",IF(AND(F238="연차",G238=""),"일수 미기재",IF(AND(G238&lt;&gt;"",ISNUMBER(SEARCH("반차",F238)),N(G238)&lt;&gt;0.5),"반차는 0.5일",""))))))</f>
        <v/>
      </c>
    </row>
    <row r="239">
      <c r="A239" s="7" t="n"/>
      <c r="B239" s="7" t="n"/>
      <c r="C239" s="12" t="n"/>
      <c r="D239" s="12">
        <f>IF(C239="","",IFERROR(INDEX('연차관리대장'!$B$5:$B$204,MATCH(C239,'연차관리대장'!$A$5:$A$204,0)),""))</f>
        <v/>
      </c>
      <c r="E239" s="12">
        <f>IF(C239="","",IFERROR(INDEX('연차관리대장'!$C$5:$C$204,MATCH(C239,'연차관리대장'!$A$5:$A$204,0)),""))</f>
        <v/>
      </c>
      <c r="F239" s="12" t="n"/>
      <c r="G239" s="12" t="n"/>
      <c r="H239" s="12">
        <f>IF(F239="","",IF(OR(F239="오전 반차",F239="오후 반차"),0.5,IF(F239="연차",N(G239),0)))</f>
        <v/>
      </c>
      <c r="I239" s="7" t="n"/>
      <c r="J239" s="12" t="n"/>
      <c r="K239" s="12" t="n"/>
      <c r="L239" s="14" t="n"/>
      <c r="M239" s="12">
        <f>IF(AND(C239="",F239=""),"",IF(C239="","사번 미기재",IF(ISNA(MATCH(C239,'연차관리대장'!$A$5:$A$204,0)),"대장에 없는 사번",IF(A239="","사용일 미기재",IF(AND(F239="연차",G239=""),"일수 미기재",IF(AND(G239&lt;&gt;"",ISNUMBER(SEARCH("반차",F239)),N(G239)&lt;&gt;0.5),"반차는 0.5일",""))))))</f>
        <v/>
      </c>
    </row>
    <row r="240">
      <c r="A240" s="7" t="n"/>
      <c r="B240" s="7" t="n"/>
      <c r="C240" s="12" t="n"/>
      <c r="D240" s="12">
        <f>IF(C240="","",IFERROR(INDEX('연차관리대장'!$B$5:$B$204,MATCH(C240,'연차관리대장'!$A$5:$A$204,0)),""))</f>
        <v/>
      </c>
      <c r="E240" s="12">
        <f>IF(C240="","",IFERROR(INDEX('연차관리대장'!$C$5:$C$204,MATCH(C240,'연차관리대장'!$A$5:$A$204,0)),""))</f>
        <v/>
      </c>
      <c r="F240" s="12" t="n"/>
      <c r="G240" s="12" t="n"/>
      <c r="H240" s="12">
        <f>IF(F240="","",IF(OR(F240="오전 반차",F240="오후 반차"),0.5,IF(F240="연차",N(G240),0)))</f>
        <v/>
      </c>
      <c r="I240" s="7" t="n"/>
      <c r="J240" s="12" t="n"/>
      <c r="K240" s="12" t="n"/>
      <c r="L240" s="14" t="n"/>
      <c r="M240" s="12">
        <f>IF(AND(C240="",F240=""),"",IF(C240="","사번 미기재",IF(ISNA(MATCH(C240,'연차관리대장'!$A$5:$A$204,0)),"대장에 없는 사번",IF(A240="","사용일 미기재",IF(AND(F240="연차",G240=""),"일수 미기재",IF(AND(G240&lt;&gt;"",ISNUMBER(SEARCH("반차",F240)),N(G240)&lt;&gt;0.5),"반차는 0.5일",""))))))</f>
        <v/>
      </c>
    </row>
    <row r="241">
      <c r="A241" s="7" t="n"/>
      <c r="B241" s="7" t="n"/>
      <c r="C241" s="12" t="n"/>
      <c r="D241" s="12">
        <f>IF(C241="","",IFERROR(INDEX('연차관리대장'!$B$5:$B$204,MATCH(C241,'연차관리대장'!$A$5:$A$204,0)),""))</f>
        <v/>
      </c>
      <c r="E241" s="12">
        <f>IF(C241="","",IFERROR(INDEX('연차관리대장'!$C$5:$C$204,MATCH(C241,'연차관리대장'!$A$5:$A$204,0)),""))</f>
        <v/>
      </c>
      <c r="F241" s="12" t="n"/>
      <c r="G241" s="12" t="n"/>
      <c r="H241" s="12">
        <f>IF(F241="","",IF(OR(F241="오전 반차",F241="오후 반차"),0.5,IF(F241="연차",N(G241),0)))</f>
        <v/>
      </c>
      <c r="I241" s="7" t="n"/>
      <c r="J241" s="12" t="n"/>
      <c r="K241" s="12" t="n"/>
      <c r="L241" s="14" t="n"/>
      <c r="M241" s="12">
        <f>IF(AND(C241="",F241=""),"",IF(C241="","사번 미기재",IF(ISNA(MATCH(C241,'연차관리대장'!$A$5:$A$204,0)),"대장에 없는 사번",IF(A241="","사용일 미기재",IF(AND(F241="연차",G241=""),"일수 미기재",IF(AND(G241&lt;&gt;"",ISNUMBER(SEARCH("반차",F241)),N(G241)&lt;&gt;0.5),"반차는 0.5일",""))))))</f>
        <v/>
      </c>
    </row>
    <row r="242">
      <c r="A242" s="7" t="n"/>
      <c r="B242" s="7" t="n"/>
      <c r="C242" s="12" t="n"/>
      <c r="D242" s="12">
        <f>IF(C242="","",IFERROR(INDEX('연차관리대장'!$B$5:$B$204,MATCH(C242,'연차관리대장'!$A$5:$A$204,0)),""))</f>
        <v/>
      </c>
      <c r="E242" s="12">
        <f>IF(C242="","",IFERROR(INDEX('연차관리대장'!$C$5:$C$204,MATCH(C242,'연차관리대장'!$A$5:$A$204,0)),""))</f>
        <v/>
      </c>
      <c r="F242" s="12" t="n"/>
      <c r="G242" s="12" t="n"/>
      <c r="H242" s="12">
        <f>IF(F242="","",IF(OR(F242="오전 반차",F242="오후 반차"),0.5,IF(F242="연차",N(G242),0)))</f>
        <v/>
      </c>
      <c r="I242" s="7" t="n"/>
      <c r="J242" s="12" t="n"/>
      <c r="K242" s="12" t="n"/>
      <c r="L242" s="14" t="n"/>
      <c r="M242" s="12">
        <f>IF(AND(C242="",F242=""),"",IF(C242="","사번 미기재",IF(ISNA(MATCH(C242,'연차관리대장'!$A$5:$A$204,0)),"대장에 없는 사번",IF(A242="","사용일 미기재",IF(AND(F242="연차",G242=""),"일수 미기재",IF(AND(G242&lt;&gt;"",ISNUMBER(SEARCH("반차",F242)),N(G242)&lt;&gt;0.5),"반차는 0.5일",""))))))</f>
        <v/>
      </c>
    </row>
    <row r="243">
      <c r="A243" s="7" t="n"/>
      <c r="B243" s="7" t="n"/>
      <c r="C243" s="12" t="n"/>
      <c r="D243" s="12">
        <f>IF(C243="","",IFERROR(INDEX('연차관리대장'!$B$5:$B$204,MATCH(C243,'연차관리대장'!$A$5:$A$204,0)),""))</f>
        <v/>
      </c>
      <c r="E243" s="12">
        <f>IF(C243="","",IFERROR(INDEX('연차관리대장'!$C$5:$C$204,MATCH(C243,'연차관리대장'!$A$5:$A$204,0)),""))</f>
        <v/>
      </c>
      <c r="F243" s="12" t="n"/>
      <c r="G243" s="12" t="n"/>
      <c r="H243" s="12">
        <f>IF(F243="","",IF(OR(F243="오전 반차",F243="오후 반차"),0.5,IF(F243="연차",N(G243),0)))</f>
        <v/>
      </c>
      <c r="I243" s="7" t="n"/>
      <c r="J243" s="12" t="n"/>
      <c r="K243" s="12" t="n"/>
      <c r="L243" s="14" t="n"/>
      <c r="M243" s="12">
        <f>IF(AND(C243="",F243=""),"",IF(C243="","사번 미기재",IF(ISNA(MATCH(C243,'연차관리대장'!$A$5:$A$204,0)),"대장에 없는 사번",IF(A243="","사용일 미기재",IF(AND(F243="연차",G243=""),"일수 미기재",IF(AND(G243&lt;&gt;"",ISNUMBER(SEARCH("반차",F243)),N(G243)&lt;&gt;0.5),"반차는 0.5일",""))))))</f>
        <v/>
      </c>
    </row>
    <row r="244">
      <c r="A244" s="7" t="n"/>
      <c r="B244" s="7" t="n"/>
      <c r="C244" s="12" t="n"/>
      <c r="D244" s="12">
        <f>IF(C244="","",IFERROR(INDEX('연차관리대장'!$B$5:$B$204,MATCH(C244,'연차관리대장'!$A$5:$A$204,0)),""))</f>
        <v/>
      </c>
      <c r="E244" s="12">
        <f>IF(C244="","",IFERROR(INDEX('연차관리대장'!$C$5:$C$204,MATCH(C244,'연차관리대장'!$A$5:$A$204,0)),""))</f>
        <v/>
      </c>
      <c r="F244" s="12" t="n"/>
      <c r="G244" s="12" t="n"/>
      <c r="H244" s="12">
        <f>IF(F244="","",IF(OR(F244="오전 반차",F244="오후 반차"),0.5,IF(F244="연차",N(G244),0)))</f>
        <v/>
      </c>
      <c r="I244" s="7" t="n"/>
      <c r="J244" s="12" t="n"/>
      <c r="K244" s="12" t="n"/>
      <c r="L244" s="14" t="n"/>
      <c r="M244" s="12">
        <f>IF(AND(C244="",F244=""),"",IF(C244="","사번 미기재",IF(ISNA(MATCH(C244,'연차관리대장'!$A$5:$A$204,0)),"대장에 없는 사번",IF(A244="","사용일 미기재",IF(AND(F244="연차",G244=""),"일수 미기재",IF(AND(G244&lt;&gt;"",ISNUMBER(SEARCH("반차",F244)),N(G244)&lt;&gt;0.5),"반차는 0.5일",""))))))</f>
        <v/>
      </c>
    </row>
    <row r="245">
      <c r="A245" s="7" t="n"/>
      <c r="B245" s="7" t="n"/>
      <c r="C245" s="12" t="n"/>
      <c r="D245" s="12">
        <f>IF(C245="","",IFERROR(INDEX('연차관리대장'!$B$5:$B$204,MATCH(C245,'연차관리대장'!$A$5:$A$204,0)),""))</f>
        <v/>
      </c>
      <c r="E245" s="12">
        <f>IF(C245="","",IFERROR(INDEX('연차관리대장'!$C$5:$C$204,MATCH(C245,'연차관리대장'!$A$5:$A$204,0)),""))</f>
        <v/>
      </c>
      <c r="F245" s="12" t="n"/>
      <c r="G245" s="12" t="n"/>
      <c r="H245" s="12">
        <f>IF(F245="","",IF(OR(F245="오전 반차",F245="오후 반차"),0.5,IF(F245="연차",N(G245),0)))</f>
        <v/>
      </c>
      <c r="I245" s="7" t="n"/>
      <c r="J245" s="12" t="n"/>
      <c r="K245" s="12" t="n"/>
      <c r="L245" s="14" t="n"/>
      <c r="M245" s="12">
        <f>IF(AND(C245="",F245=""),"",IF(C245="","사번 미기재",IF(ISNA(MATCH(C245,'연차관리대장'!$A$5:$A$204,0)),"대장에 없는 사번",IF(A245="","사용일 미기재",IF(AND(F245="연차",G245=""),"일수 미기재",IF(AND(G245&lt;&gt;"",ISNUMBER(SEARCH("반차",F245)),N(G245)&lt;&gt;0.5),"반차는 0.5일",""))))))</f>
        <v/>
      </c>
    </row>
    <row r="246">
      <c r="A246" s="7" t="n"/>
      <c r="B246" s="7" t="n"/>
      <c r="C246" s="12" t="n"/>
      <c r="D246" s="12">
        <f>IF(C246="","",IFERROR(INDEX('연차관리대장'!$B$5:$B$204,MATCH(C246,'연차관리대장'!$A$5:$A$204,0)),""))</f>
        <v/>
      </c>
      <c r="E246" s="12">
        <f>IF(C246="","",IFERROR(INDEX('연차관리대장'!$C$5:$C$204,MATCH(C246,'연차관리대장'!$A$5:$A$204,0)),""))</f>
        <v/>
      </c>
      <c r="F246" s="12" t="n"/>
      <c r="G246" s="12" t="n"/>
      <c r="H246" s="12">
        <f>IF(F246="","",IF(OR(F246="오전 반차",F246="오후 반차"),0.5,IF(F246="연차",N(G246),0)))</f>
        <v/>
      </c>
      <c r="I246" s="7" t="n"/>
      <c r="J246" s="12" t="n"/>
      <c r="K246" s="12" t="n"/>
      <c r="L246" s="14" t="n"/>
      <c r="M246" s="12">
        <f>IF(AND(C246="",F246=""),"",IF(C246="","사번 미기재",IF(ISNA(MATCH(C246,'연차관리대장'!$A$5:$A$204,0)),"대장에 없는 사번",IF(A246="","사용일 미기재",IF(AND(F246="연차",G246=""),"일수 미기재",IF(AND(G246&lt;&gt;"",ISNUMBER(SEARCH("반차",F246)),N(G246)&lt;&gt;0.5),"반차는 0.5일",""))))))</f>
        <v/>
      </c>
    </row>
    <row r="247">
      <c r="A247" s="7" t="n"/>
      <c r="B247" s="7" t="n"/>
      <c r="C247" s="12" t="n"/>
      <c r="D247" s="12">
        <f>IF(C247="","",IFERROR(INDEX('연차관리대장'!$B$5:$B$204,MATCH(C247,'연차관리대장'!$A$5:$A$204,0)),""))</f>
        <v/>
      </c>
      <c r="E247" s="12">
        <f>IF(C247="","",IFERROR(INDEX('연차관리대장'!$C$5:$C$204,MATCH(C247,'연차관리대장'!$A$5:$A$204,0)),""))</f>
        <v/>
      </c>
      <c r="F247" s="12" t="n"/>
      <c r="G247" s="12" t="n"/>
      <c r="H247" s="12">
        <f>IF(F247="","",IF(OR(F247="오전 반차",F247="오후 반차"),0.5,IF(F247="연차",N(G247),0)))</f>
        <v/>
      </c>
      <c r="I247" s="7" t="n"/>
      <c r="J247" s="12" t="n"/>
      <c r="K247" s="12" t="n"/>
      <c r="L247" s="14" t="n"/>
      <c r="M247" s="12">
        <f>IF(AND(C247="",F247=""),"",IF(C247="","사번 미기재",IF(ISNA(MATCH(C247,'연차관리대장'!$A$5:$A$204,0)),"대장에 없는 사번",IF(A247="","사용일 미기재",IF(AND(F247="연차",G247=""),"일수 미기재",IF(AND(G247&lt;&gt;"",ISNUMBER(SEARCH("반차",F247)),N(G247)&lt;&gt;0.5),"반차는 0.5일",""))))))</f>
        <v/>
      </c>
    </row>
    <row r="248">
      <c r="A248" s="7" t="n"/>
      <c r="B248" s="7" t="n"/>
      <c r="C248" s="12" t="n"/>
      <c r="D248" s="12">
        <f>IF(C248="","",IFERROR(INDEX('연차관리대장'!$B$5:$B$204,MATCH(C248,'연차관리대장'!$A$5:$A$204,0)),""))</f>
        <v/>
      </c>
      <c r="E248" s="12">
        <f>IF(C248="","",IFERROR(INDEX('연차관리대장'!$C$5:$C$204,MATCH(C248,'연차관리대장'!$A$5:$A$204,0)),""))</f>
        <v/>
      </c>
      <c r="F248" s="12" t="n"/>
      <c r="G248" s="12" t="n"/>
      <c r="H248" s="12">
        <f>IF(F248="","",IF(OR(F248="오전 반차",F248="오후 반차"),0.5,IF(F248="연차",N(G248),0)))</f>
        <v/>
      </c>
      <c r="I248" s="7" t="n"/>
      <c r="J248" s="12" t="n"/>
      <c r="K248" s="12" t="n"/>
      <c r="L248" s="14" t="n"/>
      <c r="M248" s="12">
        <f>IF(AND(C248="",F248=""),"",IF(C248="","사번 미기재",IF(ISNA(MATCH(C248,'연차관리대장'!$A$5:$A$204,0)),"대장에 없는 사번",IF(A248="","사용일 미기재",IF(AND(F248="연차",G248=""),"일수 미기재",IF(AND(G248&lt;&gt;"",ISNUMBER(SEARCH("반차",F248)),N(G248)&lt;&gt;0.5),"반차는 0.5일",""))))))</f>
        <v/>
      </c>
    </row>
    <row r="249">
      <c r="A249" s="7" t="n"/>
      <c r="B249" s="7" t="n"/>
      <c r="C249" s="12" t="n"/>
      <c r="D249" s="12">
        <f>IF(C249="","",IFERROR(INDEX('연차관리대장'!$B$5:$B$204,MATCH(C249,'연차관리대장'!$A$5:$A$204,0)),""))</f>
        <v/>
      </c>
      <c r="E249" s="12">
        <f>IF(C249="","",IFERROR(INDEX('연차관리대장'!$C$5:$C$204,MATCH(C249,'연차관리대장'!$A$5:$A$204,0)),""))</f>
        <v/>
      </c>
      <c r="F249" s="12" t="n"/>
      <c r="G249" s="12" t="n"/>
      <c r="H249" s="12">
        <f>IF(F249="","",IF(OR(F249="오전 반차",F249="오후 반차"),0.5,IF(F249="연차",N(G249),0)))</f>
        <v/>
      </c>
      <c r="I249" s="7" t="n"/>
      <c r="J249" s="12" t="n"/>
      <c r="K249" s="12" t="n"/>
      <c r="L249" s="14" t="n"/>
      <c r="M249" s="12">
        <f>IF(AND(C249="",F249=""),"",IF(C249="","사번 미기재",IF(ISNA(MATCH(C249,'연차관리대장'!$A$5:$A$204,0)),"대장에 없는 사번",IF(A249="","사용일 미기재",IF(AND(F249="연차",G249=""),"일수 미기재",IF(AND(G249&lt;&gt;"",ISNUMBER(SEARCH("반차",F249)),N(G249)&lt;&gt;0.5),"반차는 0.5일",""))))))</f>
        <v/>
      </c>
    </row>
    <row r="250">
      <c r="A250" s="7" t="n"/>
      <c r="B250" s="7" t="n"/>
      <c r="C250" s="12" t="n"/>
      <c r="D250" s="12">
        <f>IF(C250="","",IFERROR(INDEX('연차관리대장'!$B$5:$B$204,MATCH(C250,'연차관리대장'!$A$5:$A$204,0)),""))</f>
        <v/>
      </c>
      <c r="E250" s="12">
        <f>IF(C250="","",IFERROR(INDEX('연차관리대장'!$C$5:$C$204,MATCH(C250,'연차관리대장'!$A$5:$A$204,0)),""))</f>
        <v/>
      </c>
      <c r="F250" s="12" t="n"/>
      <c r="G250" s="12" t="n"/>
      <c r="H250" s="12">
        <f>IF(F250="","",IF(OR(F250="오전 반차",F250="오후 반차"),0.5,IF(F250="연차",N(G250),0)))</f>
        <v/>
      </c>
      <c r="I250" s="7" t="n"/>
      <c r="J250" s="12" t="n"/>
      <c r="K250" s="12" t="n"/>
      <c r="L250" s="14" t="n"/>
      <c r="M250" s="12">
        <f>IF(AND(C250="",F250=""),"",IF(C250="","사번 미기재",IF(ISNA(MATCH(C250,'연차관리대장'!$A$5:$A$204,0)),"대장에 없는 사번",IF(A250="","사용일 미기재",IF(AND(F250="연차",G250=""),"일수 미기재",IF(AND(G250&lt;&gt;"",ISNUMBER(SEARCH("반차",F250)),N(G250)&lt;&gt;0.5),"반차는 0.5일",""))))))</f>
        <v/>
      </c>
    </row>
    <row r="251">
      <c r="A251" s="7" t="n"/>
      <c r="B251" s="7" t="n"/>
      <c r="C251" s="12" t="n"/>
      <c r="D251" s="12">
        <f>IF(C251="","",IFERROR(INDEX('연차관리대장'!$B$5:$B$204,MATCH(C251,'연차관리대장'!$A$5:$A$204,0)),""))</f>
        <v/>
      </c>
      <c r="E251" s="12">
        <f>IF(C251="","",IFERROR(INDEX('연차관리대장'!$C$5:$C$204,MATCH(C251,'연차관리대장'!$A$5:$A$204,0)),""))</f>
        <v/>
      </c>
      <c r="F251" s="12" t="n"/>
      <c r="G251" s="12" t="n"/>
      <c r="H251" s="12">
        <f>IF(F251="","",IF(OR(F251="오전 반차",F251="오후 반차"),0.5,IF(F251="연차",N(G251),0)))</f>
        <v/>
      </c>
      <c r="I251" s="7" t="n"/>
      <c r="J251" s="12" t="n"/>
      <c r="K251" s="12" t="n"/>
      <c r="L251" s="14" t="n"/>
      <c r="M251" s="12">
        <f>IF(AND(C251="",F251=""),"",IF(C251="","사번 미기재",IF(ISNA(MATCH(C251,'연차관리대장'!$A$5:$A$204,0)),"대장에 없는 사번",IF(A251="","사용일 미기재",IF(AND(F251="연차",G251=""),"일수 미기재",IF(AND(G251&lt;&gt;"",ISNUMBER(SEARCH("반차",F251)),N(G251)&lt;&gt;0.5),"반차는 0.5일",""))))))</f>
        <v/>
      </c>
    </row>
    <row r="252">
      <c r="A252" s="7" t="n"/>
      <c r="B252" s="7" t="n"/>
      <c r="C252" s="12" t="n"/>
      <c r="D252" s="12">
        <f>IF(C252="","",IFERROR(INDEX('연차관리대장'!$B$5:$B$204,MATCH(C252,'연차관리대장'!$A$5:$A$204,0)),""))</f>
        <v/>
      </c>
      <c r="E252" s="12">
        <f>IF(C252="","",IFERROR(INDEX('연차관리대장'!$C$5:$C$204,MATCH(C252,'연차관리대장'!$A$5:$A$204,0)),""))</f>
        <v/>
      </c>
      <c r="F252" s="12" t="n"/>
      <c r="G252" s="12" t="n"/>
      <c r="H252" s="12">
        <f>IF(F252="","",IF(OR(F252="오전 반차",F252="오후 반차"),0.5,IF(F252="연차",N(G252),0)))</f>
        <v/>
      </c>
      <c r="I252" s="7" t="n"/>
      <c r="J252" s="12" t="n"/>
      <c r="K252" s="12" t="n"/>
      <c r="L252" s="14" t="n"/>
      <c r="M252" s="12">
        <f>IF(AND(C252="",F252=""),"",IF(C252="","사번 미기재",IF(ISNA(MATCH(C252,'연차관리대장'!$A$5:$A$204,0)),"대장에 없는 사번",IF(A252="","사용일 미기재",IF(AND(F252="연차",G252=""),"일수 미기재",IF(AND(G252&lt;&gt;"",ISNUMBER(SEARCH("반차",F252)),N(G252)&lt;&gt;0.5),"반차는 0.5일",""))))))</f>
        <v/>
      </c>
    </row>
    <row r="253">
      <c r="A253" s="7" t="n"/>
      <c r="B253" s="7" t="n"/>
      <c r="C253" s="12" t="n"/>
      <c r="D253" s="12">
        <f>IF(C253="","",IFERROR(INDEX('연차관리대장'!$B$5:$B$204,MATCH(C253,'연차관리대장'!$A$5:$A$204,0)),""))</f>
        <v/>
      </c>
      <c r="E253" s="12">
        <f>IF(C253="","",IFERROR(INDEX('연차관리대장'!$C$5:$C$204,MATCH(C253,'연차관리대장'!$A$5:$A$204,0)),""))</f>
        <v/>
      </c>
      <c r="F253" s="12" t="n"/>
      <c r="G253" s="12" t="n"/>
      <c r="H253" s="12">
        <f>IF(F253="","",IF(OR(F253="오전 반차",F253="오후 반차"),0.5,IF(F253="연차",N(G253),0)))</f>
        <v/>
      </c>
      <c r="I253" s="7" t="n"/>
      <c r="J253" s="12" t="n"/>
      <c r="K253" s="12" t="n"/>
      <c r="L253" s="14" t="n"/>
      <c r="M253" s="12">
        <f>IF(AND(C253="",F253=""),"",IF(C253="","사번 미기재",IF(ISNA(MATCH(C253,'연차관리대장'!$A$5:$A$204,0)),"대장에 없는 사번",IF(A253="","사용일 미기재",IF(AND(F253="연차",G253=""),"일수 미기재",IF(AND(G253&lt;&gt;"",ISNUMBER(SEARCH("반차",F253)),N(G253)&lt;&gt;0.5),"반차는 0.5일",""))))))</f>
        <v/>
      </c>
    </row>
    <row r="254">
      <c r="A254" s="7" t="n"/>
      <c r="B254" s="7" t="n"/>
      <c r="C254" s="12" t="n"/>
      <c r="D254" s="12">
        <f>IF(C254="","",IFERROR(INDEX('연차관리대장'!$B$5:$B$204,MATCH(C254,'연차관리대장'!$A$5:$A$204,0)),""))</f>
        <v/>
      </c>
      <c r="E254" s="12">
        <f>IF(C254="","",IFERROR(INDEX('연차관리대장'!$C$5:$C$204,MATCH(C254,'연차관리대장'!$A$5:$A$204,0)),""))</f>
        <v/>
      </c>
      <c r="F254" s="12" t="n"/>
      <c r="G254" s="12" t="n"/>
      <c r="H254" s="12">
        <f>IF(F254="","",IF(OR(F254="오전 반차",F254="오후 반차"),0.5,IF(F254="연차",N(G254),0)))</f>
        <v/>
      </c>
      <c r="I254" s="7" t="n"/>
      <c r="J254" s="12" t="n"/>
      <c r="K254" s="12" t="n"/>
      <c r="L254" s="14" t="n"/>
      <c r="M254" s="12">
        <f>IF(AND(C254="",F254=""),"",IF(C254="","사번 미기재",IF(ISNA(MATCH(C254,'연차관리대장'!$A$5:$A$204,0)),"대장에 없는 사번",IF(A254="","사용일 미기재",IF(AND(F254="연차",G254=""),"일수 미기재",IF(AND(G254&lt;&gt;"",ISNUMBER(SEARCH("반차",F254)),N(G254)&lt;&gt;0.5),"반차는 0.5일",""))))))</f>
        <v/>
      </c>
    </row>
    <row r="255">
      <c r="A255" s="7" t="n"/>
      <c r="B255" s="7" t="n"/>
      <c r="C255" s="12" t="n"/>
      <c r="D255" s="12">
        <f>IF(C255="","",IFERROR(INDEX('연차관리대장'!$B$5:$B$204,MATCH(C255,'연차관리대장'!$A$5:$A$204,0)),""))</f>
        <v/>
      </c>
      <c r="E255" s="12">
        <f>IF(C255="","",IFERROR(INDEX('연차관리대장'!$C$5:$C$204,MATCH(C255,'연차관리대장'!$A$5:$A$204,0)),""))</f>
        <v/>
      </c>
      <c r="F255" s="12" t="n"/>
      <c r="G255" s="12" t="n"/>
      <c r="H255" s="12">
        <f>IF(F255="","",IF(OR(F255="오전 반차",F255="오후 반차"),0.5,IF(F255="연차",N(G255),0)))</f>
        <v/>
      </c>
      <c r="I255" s="7" t="n"/>
      <c r="J255" s="12" t="n"/>
      <c r="K255" s="12" t="n"/>
      <c r="L255" s="14" t="n"/>
      <c r="M255" s="12">
        <f>IF(AND(C255="",F255=""),"",IF(C255="","사번 미기재",IF(ISNA(MATCH(C255,'연차관리대장'!$A$5:$A$204,0)),"대장에 없는 사번",IF(A255="","사용일 미기재",IF(AND(F255="연차",G255=""),"일수 미기재",IF(AND(G255&lt;&gt;"",ISNUMBER(SEARCH("반차",F255)),N(G255)&lt;&gt;0.5),"반차는 0.5일",""))))))</f>
        <v/>
      </c>
    </row>
    <row r="256">
      <c r="A256" s="7" t="n"/>
      <c r="B256" s="7" t="n"/>
      <c r="C256" s="12" t="n"/>
      <c r="D256" s="12">
        <f>IF(C256="","",IFERROR(INDEX('연차관리대장'!$B$5:$B$204,MATCH(C256,'연차관리대장'!$A$5:$A$204,0)),""))</f>
        <v/>
      </c>
      <c r="E256" s="12">
        <f>IF(C256="","",IFERROR(INDEX('연차관리대장'!$C$5:$C$204,MATCH(C256,'연차관리대장'!$A$5:$A$204,0)),""))</f>
        <v/>
      </c>
      <c r="F256" s="12" t="n"/>
      <c r="G256" s="12" t="n"/>
      <c r="H256" s="12">
        <f>IF(F256="","",IF(OR(F256="오전 반차",F256="오후 반차"),0.5,IF(F256="연차",N(G256),0)))</f>
        <v/>
      </c>
      <c r="I256" s="7" t="n"/>
      <c r="J256" s="12" t="n"/>
      <c r="K256" s="12" t="n"/>
      <c r="L256" s="14" t="n"/>
      <c r="M256" s="12">
        <f>IF(AND(C256="",F256=""),"",IF(C256="","사번 미기재",IF(ISNA(MATCH(C256,'연차관리대장'!$A$5:$A$204,0)),"대장에 없는 사번",IF(A256="","사용일 미기재",IF(AND(F256="연차",G256=""),"일수 미기재",IF(AND(G256&lt;&gt;"",ISNUMBER(SEARCH("반차",F256)),N(G256)&lt;&gt;0.5),"반차는 0.5일",""))))))</f>
        <v/>
      </c>
    </row>
    <row r="257">
      <c r="A257" s="7" t="n"/>
      <c r="B257" s="7" t="n"/>
      <c r="C257" s="12" t="n"/>
      <c r="D257" s="12">
        <f>IF(C257="","",IFERROR(INDEX('연차관리대장'!$B$5:$B$204,MATCH(C257,'연차관리대장'!$A$5:$A$204,0)),""))</f>
        <v/>
      </c>
      <c r="E257" s="12">
        <f>IF(C257="","",IFERROR(INDEX('연차관리대장'!$C$5:$C$204,MATCH(C257,'연차관리대장'!$A$5:$A$204,0)),""))</f>
        <v/>
      </c>
      <c r="F257" s="12" t="n"/>
      <c r="G257" s="12" t="n"/>
      <c r="H257" s="12">
        <f>IF(F257="","",IF(OR(F257="오전 반차",F257="오후 반차"),0.5,IF(F257="연차",N(G257),0)))</f>
        <v/>
      </c>
      <c r="I257" s="7" t="n"/>
      <c r="J257" s="12" t="n"/>
      <c r="K257" s="12" t="n"/>
      <c r="L257" s="14" t="n"/>
      <c r="M257" s="12">
        <f>IF(AND(C257="",F257=""),"",IF(C257="","사번 미기재",IF(ISNA(MATCH(C257,'연차관리대장'!$A$5:$A$204,0)),"대장에 없는 사번",IF(A257="","사용일 미기재",IF(AND(F257="연차",G257=""),"일수 미기재",IF(AND(G257&lt;&gt;"",ISNUMBER(SEARCH("반차",F257)),N(G257)&lt;&gt;0.5),"반차는 0.5일",""))))))</f>
        <v/>
      </c>
    </row>
    <row r="258">
      <c r="A258" s="7" t="n"/>
      <c r="B258" s="7" t="n"/>
      <c r="C258" s="12" t="n"/>
      <c r="D258" s="12">
        <f>IF(C258="","",IFERROR(INDEX('연차관리대장'!$B$5:$B$204,MATCH(C258,'연차관리대장'!$A$5:$A$204,0)),""))</f>
        <v/>
      </c>
      <c r="E258" s="12">
        <f>IF(C258="","",IFERROR(INDEX('연차관리대장'!$C$5:$C$204,MATCH(C258,'연차관리대장'!$A$5:$A$204,0)),""))</f>
        <v/>
      </c>
      <c r="F258" s="12" t="n"/>
      <c r="G258" s="12" t="n"/>
      <c r="H258" s="12">
        <f>IF(F258="","",IF(OR(F258="오전 반차",F258="오후 반차"),0.5,IF(F258="연차",N(G258),0)))</f>
        <v/>
      </c>
      <c r="I258" s="7" t="n"/>
      <c r="J258" s="12" t="n"/>
      <c r="K258" s="12" t="n"/>
      <c r="L258" s="14" t="n"/>
      <c r="M258" s="12">
        <f>IF(AND(C258="",F258=""),"",IF(C258="","사번 미기재",IF(ISNA(MATCH(C258,'연차관리대장'!$A$5:$A$204,0)),"대장에 없는 사번",IF(A258="","사용일 미기재",IF(AND(F258="연차",G258=""),"일수 미기재",IF(AND(G258&lt;&gt;"",ISNUMBER(SEARCH("반차",F258)),N(G258)&lt;&gt;0.5),"반차는 0.5일",""))))))</f>
        <v/>
      </c>
    </row>
    <row r="259">
      <c r="A259" s="7" t="n"/>
      <c r="B259" s="7" t="n"/>
      <c r="C259" s="12" t="n"/>
      <c r="D259" s="12">
        <f>IF(C259="","",IFERROR(INDEX('연차관리대장'!$B$5:$B$204,MATCH(C259,'연차관리대장'!$A$5:$A$204,0)),""))</f>
        <v/>
      </c>
      <c r="E259" s="12">
        <f>IF(C259="","",IFERROR(INDEX('연차관리대장'!$C$5:$C$204,MATCH(C259,'연차관리대장'!$A$5:$A$204,0)),""))</f>
        <v/>
      </c>
      <c r="F259" s="12" t="n"/>
      <c r="G259" s="12" t="n"/>
      <c r="H259" s="12">
        <f>IF(F259="","",IF(OR(F259="오전 반차",F259="오후 반차"),0.5,IF(F259="연차",N(G259),0)))</f>
        <v/>
      </c>
      <c r="I259" s="7" t="n"/>
      <c r="J259" s="12" t="n"/>
      <c r="K259" s="12" t="n"/>
      <c r="L259" s="14" t="n"/>
      <c r="M259" s="12">
        <f>IF(AND(C259="",F259=""),"",IF(C259="","사번 미기재",IF(ISNA(MATCH(C259,'연차관리대장'!$A$5:$A$204,0)),"대장에 없는 사번",IF(A259="","사용일 미기재",IF(AND(F259="연차",G259=""),"일수 미기재",IF(AND(G259&lt;&gt;"",ISNUMBER(SEARCH("반차",F259)),N(G259)&lt;&gt;0.5),"반차는 0.5일",""))))))</f>
        <v/>
      </c>
    </row>
    <row r="260">
      <c r="A260" s="7" t="n"/>
      <c r="B260" s="7" t="n"/>
      <c r="C260" s="12" t="n"/>
      <c r="D260" s="12">
        <f>IF(C260="","",IFERROR(INDEX('연차관리대장'!$B$5:$B$204,MATCH(C260,'연차관리대장'!$A$5:$A$204,0)),""))</f>
        <v/>
      </c>
      <c r="E260" s="12">
        <f>IF(C260="","",IFERROR(INDEX('연차관리대장'!$C$5:$C$204,MATCH(C260,'연차관리대장'!$A$5:$A$204,0)),""))</f>
        <v/>
      </c>
      <c r="F260" s="12" t="n"/>
      <c r="G260" s="12" t="n"/>
      <c r="H260" s="12">
        <f>IF(F260="","",IF(OR(F260="오전 반차",F260="오후 반차"),0.5,IF(F260="연차",N(G260),0)))</f>
        <v/>
      </c>
      <c r="I260" s="7" t="n"/>
      <c r="J260" s="12" t="n"/>
      <c r="K260" s="12" t="n"/>
      <c r="L260" s="14" t="n"/>
      <c r="M260" s="12">
        <f>IF(AND(C260="",F260=""),"",IF(C260="","사번 미기재",IF(ISNA(MATCH(C260,'연차관리대장'!$A$5:$A$204,0)),"대장에 없는 사번",IF(A260="","사용일 미기재",IF(AND(F260="연차",G260=""),"일수 미기재",IF(AND(G260&lt;&gt;"",ISNUMBER(SEARCH("반차",F260)),N(G260)&lt;&gt;0.5),"반차는 0.5일",""))))))</f>
        <v/>
      </c>
    </row>
    <row r="261">
      <c r="A261" s="7" t="n"/>
      <c r="B261" s="7" t="n"/>
      <c r="C261" s="12" t="n"/>
      <c r="D261" s="12">
        <f>IF(C261="","",IFERROR(INDEX('연차관리대장'!$B$5:$B$204,MATCH(C261,'연차관리대장'!$A$5:$A$204,0)),""))</f>
        <v/>
      </c>
      <c r="E261" s="12">
        <f>IF(C261="","",IFERROR(INDEX('연차관리대장'!$C$5:$C$204,MATCH(C261,'연차관리대장'!$A$5:$A$204,0)),""))</f>
        <v/>
      </c>
      <c r="F261" s="12" t="n"/>
      <c r="G261" s="12" t="n"/>
      <c r="H261" s="12">
        <f>IF(F261="","",IF(OR(F261="오전 반차",F261="오후 반차"),0.5,IF(F261="연차",N(G261),0)))</f>
        <v/>
      </c>
      <c r="I261" s="7" t="n"/>
      <c r="J261" s="12" t="n"/>
      <c r="K261" s="12" t="n"/>
      <c r="L261" s="14" t="n"/>
      <c r="M261" s="12">
        <f>IF(AND(C261="",F261=""),"",IF(C261="","사번 미기재",IF(ISNA(MATCH(C261,'연차관리대장'!$A$5:$A$204,0)),"대장에 없는 사번",IF(A261="","사용일 미기재",IF(AND(F261="연차",G261=""),"일수 미기재",IF(AND(G261&lt;&gt;"",ISNUMBER(SEARCH("반차",F261)),N(G261)&lt;&gt;0.5),"반차는 0.5일",""))))))</f>
        <v/>
      </c>
    </row>
    <row r="262">
      <c r="A262" s="7" t="n"/>
      <c r="B262" s="7" t="n"/>
      <c r="C262" s="12" t="n"/>
      <c r="D262" s="12">
        <f>IF(C262="","",IFERROR(INDEX('연차관리대장'!$B$5:$B$204,MATCH(C262,'연차관리대장'!$A$5:$A$204,0)),""))</f>
        <v/>
      </c>
      <c r="E262" s="12">
        <f>IF(C262="","",IFERROR(INDEX('연차관리대장'!$C$5:$C$204,MATCH(C262,'연차관리대장'!$A$5:$A$204,0)),""))</f>
        <v/>
      </c>
      <c r="F262" s="12" t="n"/>
      <c r="G262" s="12" t="n"/>
      <c r="H262" s="12">
        <f>IF(F262="","",IF(OR(F262="오전 반차",F262="오후 반차"),0.5,IF(F262="연차",N(G262),0)))</f>
        <v/>
      </c>
      <c r="I262" s="7" t="n"/>
      <c r="J262" s="12" t="n"/>
      <c r="K262" s="12" t="n"/>
      <c r="L262" s="14" t="n"/>
      <c r="M262" s="12">
        <f>IF(AND(C262="",F262=""),"",IF(C262="","사번 미기재",IF(ISNA(MATCH(C262,'연차관리대장'!$A$5:$A$204,0)),"대장에 없는 사번",IF(A262="","사용일 미기재",IF(AND(F262="연차",G262=""),"일수 미기재",IF(AND(G262&lt;&gt;"",ISNUMBER(SEARCH("반차",F262)),N(G262)&lt;&gt;0.5),"반차는 0.5일",""))))))</f>
        <v/>
      </c>
    </row>
    <row r="263">
      <c r="A263" s="7" t="n"/>
      <c r="B263" s="7" t="n"/>
      <c r="C263" s="12" t="n"/>
      <c r="D263" s="12">
        <f>IF(C263="","",IFERROR(INDEX('연차관리대장'!$B$5:$B$204,MATCH(C263,'연차관리대장'!$A$5:$A$204,0)),""))</f>
        <v/>
      </c>
      <c r="E263" s="12">
        <f>IF(C263="","",IFERROR(INDEX('연차관리대장'!$C$5:$C$204,MATCH(C263,'연차관리대장'!$A$5:$A$204,0)),""))</f>
        <v/>
      </c>
      <c r="F263" s="12" t="n"/>
      <c r="G263" s="12" t="n"/>
      <c r="H263" s="12">
        <f>IF(F263="","",IF(OR(F263="오전 반차",F263="오후 반차"),0.5,IF(F263="연차",N(G263),0)))</f>
        <v/>
      </c>
      <c r="I263" s="7" t="n"/>
      <c r="J263" s="12" t="n"/>
      <c r="K263" s="12" t="n"/>
      <c r="L263" s="14" t="n"/>
      <c r="M263" s="12">
        <f>IF(AND(C263="",F263=""),"",IF(C263="","사번 미기재",IF(ISNA(MATCH(C263,'연차관리대장'!$A$5:$A$204,0)),"대장에 없는 사번",IF(A263="","사용일 미기재",IF(AND(F263="연차",G263=""),"일수 미기재",IF(AND(G263&lt;&gt;"",ISNUMBER(SEARCH("반차",F263)),N(G263)&lt;&gt;0.5),"반차는 0.5일",""))))))</f>
        <v/>
      </c>
    </row>
    <row r="264">
      <c r="A264" s="7" t="n"/>
      <c r="B264" s="7" t="n"/>
      <c r="C264" s="12" t="n"/>
      <c r="D264" s="12">
        <f>IF(C264="","",IFERROR(INDEX('연차관리대장'!$B$5:$B$204,MATCH(C264,'연차관리대장'!$A$5:$A$204,0)),""))</f>
        <v/>
      </c>
      <c r="E264" s="12">
        <f>IF(C264="","",IFERROR(INDEX('연차관리대장'!$C$5:$C$204,MATCH(C264,'연차관리대장'!$A$5:$A$204,0)),""))</f>
        <v/>
      </c>
      <c r="F264" s="12" t="n"/>
      <c r="G264" s="12" t="n"/>
      <c r="H264" s="12">
        <f>IF(F264="","",IF(OR(F264="오전 반차",F264="오후 반차"),0.5,IF(F264="연차",N(G264),0)))</f>
        <v/>
      </c>
      <c r="I264" s="7" t="n"/>
      <c r="J264" s="12" t="n"/>
      <c r="K264" s="12" t="n"/>
      <c r="L264" s="14" t="n"/>
      <c r="M264" s="12">
        <f>IF(AND(C264="",F264=""),"",IF(C264="","사번 미기재",IF(ISNA(MATCH(C264,'연차관리대장'!$A$5:$A$204,0)),"대장에 없는 사번",IF(A264="","사용일 미기재",IF(AND(F264="연차",G264=""),"일수 미기재",IF(AND(G264&lt;&gt;"",ISNUMBER(SEARCH("반차",F264)),N(G264)&lt;&gt;0.5),"반차는 0.5일",""))))))</f>
        <v/>
      </c>
    </row>
    <row r="265">
      <c r="A265" s="7" t="n"/>
      <c r="B265" s="7" t="n"/>
      <c r="C265" s="12" t="n"/>
      <c r="D265" s="12">
        <f>IF(C265="","",IFERROR(INDEX('연차관리대장'!$B$5:$B$204,MATCH(C265,'연차관리대장'!$A$5:$A$204,0)),""))</f>
        <v/>
      </c>
      <c r="E265" s="12">
        <f>IF(C265="","",IFERROR(INDEX('연차관리대장'!$C$5:$C$204,MATCH(C265,'연차관리대장'!$A$5:$A$204,0)),""))</f>
        <v/>
      </c>
      <c r="F265" s="12" t="n"/>
      <c r="G265" s="12" t="n"/>
      <c r="H265" s="12">
        <f>IF(F265="","",IF(OR(F265="오전 반차",F265="오후 반차"),0.5,IF(F265="연차",N(G265),0)))</f>
        <v/>
      </c>
      <c r="I265" s="7" t="n"/>
      <c r="J265" s="12" t="n"/>
      <c r="K265" s="12" t="n"/>
      <c r="L265" s="14" t="n"/>
      <c r="M265" s="12">
        <f>IF(AND(C265="",F265=""),"",IF(C265="","사번 미기재",IF(ISNA(MATCH(C265,'연차관리대장'!$A$5:$A$204,0)),"대장에 없는 사번",IF(A265="","사용일 미기재",IF(AND(F265="연차",G265=""),"일수 미기재",IF(AND(G265&lt;&gt;"",ISNUMBER(SEARCH("반차",F265)),N(G265)&lt;&gt;0.5),"반차는 0.5일",""))))))</f>
        <v/>
      </c>
    </row>
    <row r="266">
      <c r="A266" s="7" t="n"/>
      <c r="B266" s="7" t="n"/>
      <c r="C266" s="12" t="n"/>
      <c r="D266" s="12">
        <f>IF(C266="","",IFERROR(INDEX('연차관리대장'!$B$5:$B$204,MATCH(C266,'연차관리대장'!$A$5:$A$204,0)),""))</f>
        <v/>
      </c>
      <c r="E266" s="12">
        <f>IF(C266="","",IFERROR(INDEX('연차관리대장'!$C$5:$C$204,MATCH(C266,'연차관리대장'!$A$5:$A$204,0)),""))</f>
        <v/>
      </c>
      <c r="F266" s="12" t="n"/>
      <c r="G266" s="12" t="n"/>
      <c r="H266" s="12">
        <f>IF(F266="","",IF(OR(F266="오전 반차",F266="오후 반차"),0.5,IF(F266="연차",N(G266),0)))</f>
        <v/>
      </c>
      <c r="I266" s="7" t="n"/>
      <c r="J266" s="12" t="n"/>
      <c r="K266" s="12" t="n"/>
      <c r="L266" s="14" t="n"/>
      <c r="M266" s="12">
        <f>IF(AND(C266="",F266=""),"",IF(C266="","사번 미기재",IF(ISNA(MATCH(C266,'연차관리대장'!$A$5:$A$204,0)),"대장에 없는 사번",IF(A266="","사용일 미기재",IF(AND(F266="연차",G266=""),"일수 미기재",IF(AND(G266&lt;&gt;"",ISNUMBER(SEARCH("반차",F266)),N(G266)&lt;&gt;0.5),"반차는 0.5일",""))))))</f>
        <v/>
      </c>
    </row>
    <row r="267">
      <c r="A267" s="7" t="n"/>
      <c r="B267" s="7" t="n"/>
      <c r="C267" s="12" t="n"/>
      <c r="D267" s="12">
        <f>IF(C267="","",IFERROR(INDEX('연차관리대장'!$B$5:$B$204,MATCH(C267,'연차관리대장'!$A$5:$A$204,0)),""))</f>
        <v/>
      </c>
      <c r="E267" s="12">
        <f>IF(C267="","",IFERROR(INDEX('연차관리대장'!$C$5:$C$204,MATCH(C267,'연차관리대장'!$A$5:$A$204,0)),""))</f>
        <v/>
      </c>
      <c r="F267" s="12" t="n"/>
      <c r="G267" s="12" t="n"/>
      <c r="H267" s="12">
        <f>IF(F267="","",IF(OR(F267="오전 반차",F267="오후 반차"),0.5,IF(F267="연차",N(G267),0)))</f>
        <v/>
      </c>
      <c r="I267" s="7" t="n"/>
      <c r="J267" s="12" t="n"/>
      <c r="K267" s="12" t="n"/>
      <c r="L267" s="14" t="n"/>
      <c r="M267" s="12">
        <f>IF(AND(C267="",F267=""),"",IF(C267="","사번 미기재",IF(ISNA(MATCH(C267,'연차관리대장'!$A$5:$A$204,0)),"대장에 없는 사번",IF(A267="","사용일 미기재",IF(AND(F267="연차",G267=""),"일수 미기재",IF(AND(G267&lt;&gt;"",ISNUMBER(SEARCH("반차",F267)),N(G267)&lt;&gt;0.5),"반차는 0.5일",""))))))</f>
        <v/>
      </c>
    </row>
    <row r="268">
      <c r="A268" s="7" t="n"/>
      <c r="B268" s="7" t="n"/>
      <c r="C268" s="12" t="n"/>
      <c r="D268" s="12">
        <f>IF(C268="","",IFERROR(INDEX('연차관리대장'!$B$5:$B$204,MATCH(C268,'연차관리대장'!$A$5:$A$204,0)),""))</f>
        <v/>
      </c>
      <c r="E268" s="12">
        <f>IF(C268="","",IFERROR(INDEX('연차관리대장'!$C$5:$C$204,MATCH(C268,'연차관리대장'!$A$5:$A$204,0)),""))</f>
        <v/>
      </c>
      <c r="F268" s="12" t="n"/>
      <c r="G268" s="12" t="n"/>
      <c r="H268" s="12">
        <f>IF(F268="","",IF(OR(F268="오전 반차",F268="오후 반차"),0.5,IF(F268="연차",N(G268),0)))</f>
        <v/>
      </c>
      <c r="I268" s="7" t="n"/>
      <c r="J268" s="12" t="n"/>
      <c r="K268" s="12" t="n"/>
      <c r="L268" s="14" t="n"/>
      <c r="M268" s="12">
        <f>IF(AND(C268="",F268=""),"",IF(C268="","사번 미기재",IF(ISNA(MATCH(C268,'연차관리대장'!$A$5:$A$204,0)),"대장에 없는 사번",IF(A268="","사용일 미기재",IF(AND(F268="연차",G268=""),"일수 미기재",IF(AND(G268&lt;&gt;"",ISNUMBER(SEARCH("반차",F268)),N(G268)&lt;&gt;0.5),"반차는 0.5일",""))))))</f>
        <v/>
      </c>
    </row>
    <row r="269">
      <c r="A269" s="7" t="n"/>
      <c r="B269" s="7" t="n"/>
      <c r="C269" s="12" t="n"/>
      <c r="D269" s="12">
        <f>IF(C269="","",IFERROR(INDEX('연차관리대장'!$B$5:$B$204,MATCH(C269,'연차관리대장'!$A$5:$A$204,0)),""))</f>
        <v/>
      </c>
      <c r="E269" s="12">
        <f>IF(C269="","",IFERROR(INDEX('연차관리대장'!$C$5:$C$204,MATCH(C269,'연차관리대장'!$A$5:$A$204,0)),""))</f>
        <v/>
      </c>
      <c r="F269" s="12" t="n"/>
      <c r="G269" s="12" t="n"/>
      <c r="H269" s="12">
        <f>IF(F269="","",IF(OR(F269="오전 반차",F269="오후 반차"),0.5,IF(F269="연차",N(G269),0)))</f>
        <v/>
      </c>
      <c r="I269" s="7" t="n"/>
      <c r="J269" s="12" t="n"/>
      <c r="K269" s="12" t="n"/>
      <c r="L269" s="14" t="n"/>
      <c r="M269" s="12">
        <f>IF(AND(C269="",F269=""),"",IF(C269="","사번 미기재",IF(ISNA(MATCH(C269,'연차관리대장'!$A$5:$A$204,0)),"대장에 없는 사번",IF(A269="","사용일 미기재",IF(AND(F269="연차",G269=""),"일수 미기재",IF(AND(G269&lt;&gt;"",ISNUMBER(SEARCH("반차",F269)),N(G269)&lt;&gt;0.5),"반차는 0.5일",""))))))</f>
        <v/>
      </c>
    </row>
    <row r="270">
      <c r="A270" s="7" t="n"/>
      <c r="B270" s="7" t="n"/>
      <c r="C270" s="12" t="n"/>
      <c r="D270" s="12">
        <f>IF(C270="","",IFERROR(INDEX('연차관리대장'!$B$5:$B$204,MATCH(C270,'연차관리대장'!$A$5:$A$204,0)),""))</f>
        <v/>
      </c>
      <c r="E270" s="12">
        <f>IF(C270="","",IFERROR(INDEX('연차관리대장'!$C$5:$C$204,MATCH(C270,'연차관리대장'!$A$5:$A$204,0)),""))</f>
        <v/>
      </c>
      <c r="F270" s="12" t="n"/>
      <c r="G270" s="12" t="n"/>
      <c r="H270" s="12">
        <f>IF(F270="","",IF(OR(F270="오전 반차",F270="오후 반차"),0.5,IF(F270="연차",N(G270),0)))</f>
        <v/>
      </c>
      <c r="I270" s="7" t="n"/>
      <c r="J270" s="12" t="n"/>
      <c r="K270" s="12" t="n"/>
      <c r="L270" s="14" t="n"/>
      <c r="M270" s="12">
        <f>IF(AND(C270="",F270=""),"",IF(C270="","사번 미기재",IF(ISNA(MATCH(C270,'연차관리대장'!$A$5:$A$204,0)),"대장에 없는 사번",IF(A270="","사용일 미기재",IF(AND(F270="연차",G270=""),"일수 미기재",IF(AND(G270&lt;&gt;"",ISNUMBER(SEARCH("반차",F270)),N(G270)&lt;&gt;0.5),"반차는 0.5일",""))))))</f>
        <v/>
      </c>
    </row>
    <row r="271">
      <c r="A271" s="7" t="n"/>
      <c r="B271" s="7" t="n"/>
      <c r="C271" s="12" t="n"/>
      <c r="D271" s="12">
        <f>IF(C271="","",IFERROR(INDEX('연차관리대장'!$B$5:$B$204,MATCH(C271,'연차관리대장'!$A$5:$A$204,0)),""))</f>
        <v/>
      </c>
      <c r="E271" s="12">
        <f>IF(C271="","",IFERROR(INDEX('연차관리대장'!$C$5:$C$204,MATCH(C271,'연차관리대장'!$A$5:$A$204,0)),""))</f>
        <v/>
      </c>
      <c r="F271" s="12" t="n"/>
      <c r="G271" s="12" t="n"/>
      <c r="H271" s="12">
        <f>IF(F271="","",IF(OR(F271="오전 반차",F271="오후 반차"),0.5,IF(F271="연차",N(G271),0)))</f>
        <v/>
      </c>
      <c r="I271" s="7" t="n"/>
      <c r="J271" s="12" t="n"/>
      <c r="K271" s="12" t="n"/>
      <c r="L271" s="14" t="n"/>
      <c r="M271" s="12">
        <f>IF(AND(C271="",F271=""),"",IF(C271="","사번 미기재",IF(ISNA(MATCH(C271,'연차관리대장'!$A$5:$A$204,0)),"대장에 없는 사번",IF(A271="","사용일 미기재",IF(AND(F271="연차",G271=""),"일수 미기재",IF(AND(G271&lt;&gt;"",ISNUMBER(SEARCH("반차",F271)),N(G271)&lt;&gt;0.5),"반차는 0.5일",""))))))</f>
        <v/>
      </c>
    </row>
    <row r="272">
      <c r="A272" s="7" t="n"/>
      <c r="B272" s="7" t="n"/>
      <c r="C272" s="12" t="n"/>
      <c r="D272" s="12">
        <f>IF(C272="","",IFERROR(INDEX('연차관리대장'!$B$5:$B$204,MATCH(C272,'연차관리대장'!$A$5:$A$204,0)),""))</f>
        <v/>
      </c>
      <c r="E272" s="12">
        <f>IF(C272="","",IFERROR(INDEX('연차관리대장'!$C$5:$C$204,MATCH(C272,'연차관리대장'!$A$5:$A$204,0)),""))</f>
        <v/>
      </c>
      <c r="F272" s="12" t="n"/>
      <c r="G272" s="12" t="n"/>
      <c r="H272" s="12">
        <f>IF(F272="","",IF(OR(F272="오전 반차",F272="오후 반차"),0.5,IF(F272="연차",N(G272),0)))</f>
        <v/>
      </c>
      <c r="I272" s="7" t="n"/>
      <c r="J272" s="12" t="n"/>
      <c r="K272" s="12" t="n"/>
      <c r="L272" s="14" t="n"/>
      <c r="M272" s="12">
        <f>IF(AND(C272="",F272=""),"",IF(C272="","사번 미기재",IF(ISNA(MATCH(C272,'연차관리대장'!$A$5:$A$204,0)),"대장에 없는 사번",IF(A272="","사용일 미기재",IF(AND(F272="연차",G272=""),"일수 미기재",IF(AND(G272&lt;&gt;"",ISNUMBER(SEARCH("반차",F272)),N(G272)&lt;&gt;0.5),"반차는 0.5일",""))))))</f>
        <v/>
      </c>
    </row>
    <row r="273">
      <c r="A273" s="7" t="n"/>
      <c r="B273" s="7" t="n"/>
      <c r="C273" s="12" t="n"/>
      <c r="D273" s="12">
        <f>IF(C273="","",IFERROR(INDEX('연차관리대장'!$B$5:$B$204,MATCH(C273,'연차관리대장'!$A$5:$A$204,0)),""))</f>
        <v/>
      </c>
      <c r="E273" s="12">
        <f>IF(C273="","",IFERROR(INDEX('연차관리대장'!$C$5:$C$204,MATCH(C273,'연차관리대장'!$A$5:$A$204,0)),""))</f>
        <v/>
      </c>
      <c r="F273" s="12" t="n"/>
      <c r="G273" s="12" t="n"/>
      <c r="H273" s="12">
        <f>IF(F273="","",IF(OR(F273="오전 반차",F273="오후 반차"),0.5,IF(F273="연차",N(G273),0)))</f>
        <v/>
      </c>
      <c r="I273" s="7" t="n"/>
      <c r="J273" s="12" t="n"/>
      <c r="K273" s="12" t="n"/>
      <c r="L273" s="14" t="n"/>
      <c r="M273" s="12">
        <f>IF(AND(C273="",F273=""),"",IF(C273="","사번 미기재",IF(ISNA(MATCH(C273,'연차관리대장'!$A$5:$A$204,0)),"대장에 없는 사번",IF(A273="","사용일 미기재",IF(AND(F273="연차",G273=""),"일수 미기재",IF(AND(G273&lt;&gt;"",ISNUMBER(SEARCH("반차",F273)),N(G273)&lt;&gt;0.5),"반차는 0.5일",""))))))</f>
        <v/>
      </c>
    </row>
    <row r="274">
      <c r="A274" s="7" t="n"/>
      <c r="B274" s="7" t="n"/>
      <c r="C274" s="12" t="n"/>
      <c r="D274" s="12">
        <f>IF(C274="","",IFERROR(INDEX('연차관리대장'!$B$5:$B$204,MATCH(C274,'연차관리대장'!$A$5:$A$204,0)),""))</f>
        <v/>
      </c>
      <c r="E274" s="12">
        <f>IF(C274="","",IFERROR(INDEX('연차관리대장'!$C$5:$C$204,MATCH(C274,'연차관리대장'!$A$5:$A$204,0)),""))</f>
        <v/>
      </c>
      <c r="F274" s="12" t="n"/>
      <c r="G274" s="12" t="n"/>
      <c r="H274" s="12">
        <f>IF(F274="","",IF(OR(F274="오전 반차",F274="오후 반차"),0.5,IF(F274="연차",N(G274),0)))</f>
        <v/>
      </c>
      <c r="I274" s="7" t="n"/>
      <c r="J274" s="12" t="n"/>
      <c r="K274" s="12" t="n"/>
      <c r="L274" s="14" t="n"/>
      <c r="M274" s="12">
        <f>IF(AND(C274="",F274=""),"",IF(C274="","사번 미기재",IF(ISNA(MATCH(C274,'연차관리대장'!$A$5:$A$204,0)),"대장에 없는 사번",IF(A274="","사용일 미기재",IF(AND(F274="연차",G274=""),"일수 미기재",IF(AND(G274&lt;&gt;"",ISNUMBER(SEARCH("반차",F274)),N(G274)&lt;&gt;0.5),"반차는 0.5일",""))))))</f>
        <v/>
      </c>
    </row>
    <row r="275">
      <c r="A275" s="7" t="n"/>
      <c r="B275" s="7" t="n"/>
      <c r="C275" s="12" t="n"/>
      <c r="D275" s="12">
        <f>IF(C275="","",IFERROR(INDEX('연차관리대장'!$B$5:$B$204,MATCH(C275,'연차관리대장'!$A$5:$A$204,0)),""))</f>
        <v/>
      </c>
      <c r="E275" s="12">
        <f>IF(C275="","",IFERROR(INDEX('연차관리대장'!$C$5:$C$204,MATCH(C275,'연차관리대장'!$A$5:$A$204,0)),""))</f>
        <v/>
      </c>
      <c r="F275" s="12" t="n"/>
      <c r="G275" s="12" t="n"/>
      <c r="H275" s="12">
        <f>IF(F275="","",IF(OR(F275="오전 반차",F275="오후 반차"),0.5,IF(F275="연차",N(G275),0)))</f>
        <v/>
      </c>
      <c r="I275" s="7" t="n"/>
      <c r="J275" s="12" t="n"/>
      <c r="K275" s="12" t="n"/>
      <c r="L275" s="14" t="n"/>
      <c r="M275" s="12">
        <f>IF(AND(C275="",F275=""),"",IF(C275="","사번 미기재",IF(ISNA(MATCH(C275,'연차관리대장'!$A$5:$A$204,0)),"대장에 없는 사번",IF(A275="","사용일 미기재",IF(AND(F275="연차",G275=""),"일수 미기재",IF(AND(G275&lt;&gt;"",ISNUMBER(SEARCH("반차",F275)),N(G275)&lt;&gt;0.5),"반차는 0.5일",""))))))</f>
        <v/>
      </c>
    </row>
    <row r="276">
      <c r="A276" s="7" t="n"/>
      <c r="B276" s="7" t="n"/>
      <c r="C276" s="12" t="n"/>
      <c r="D276" s="12">
        <f>IF(C276="","",IFERROR(INDEX('연차관리대장'!$B$5:$B$204,MATCH(C276,'연차관리대장'!$A$5:$A$204,0)),""))</f>
        <v/>
      </c>
      <c r="E276" s="12">
        <f>IF(C276="","",IFERROR(INDEX('연차관리대장'!$C$5:$C$204,MATCH(C276,'연차관리대장'!$A$5:$A$204,0)),""))</f>
        <v/>
      </c>
      <c r="F276" s="12" t="n"/>
      <c r="G276" s="12" t="n"/>
      <c r="H276" s="12">
        <f>IF(F276="","",IF(OR(F276="오전 반차",F276="오후 반차"),0.5,IF(F276="연차",N(G276),0)))</f>
        <v/>
      </c>
      <c r="I276" s="7" t="n"/>
      <c r="J276" s="12" t="n"/>
      <c r="K276" s="12" t="n"/>
      <c r="L276" s="14" t="n"/>
      <c r="M276" s="12">
        <f>IF(AND(C276="",F276=""),"",IF(C276="","사번 미기재",IF(ISNA(MATCH(C276,'연차관리대장'!$A$5:$A$204,0)),"대장에 없는 사번",IF(A276="","사용일 미기재",IF(AND(F276="연차",G276=""),"일수 미기재",IF(AND(G276&lt;&gt;"",ISNUMBER(SEARCH("반차",F276)),N(G276)&lt;&gt;0.5),"반차는 0.5일",""))))))</f>
        <v/>
      </c>
    </row>
    <row r="277">
      <c r="A277" s="7" t="n"/>
      <c r="B277" s="7" t="n"/>
      <c r="C277" s="12" t="n"/>
      <c r="D277" s="12">
        <f>IF(C277="","",IFERROR(INDEX('연차관리대장'!$B$5:$B$204,MATCH(C277,'연차관리대장'!$A$5:$A$204,0)),""))</f>
        <v/>
      </c>
      <c r="E277" s="12">
        <f>IF(C277="","",IFERROR(INDEX('연차관리대장'!$C$5:$C$204,MATCH(C277,'연차관리대장'!$A$5:$A$204,0)),""))</f>
        <v/>
      </c>
      <c r="F277" s="12" t="n"/>
      <c r="G277" s="12" t="n"/>
      <c r="H277" s="12">
        <f>IF(F277="","",IF(OR(F277="오전 반차",F277="오후 반차"),0.5,IF(F277="연차",N(G277),0)))</f>
        <v/>
      </c>
      <c r="I277" s="7" t="n"/>
      <c r="J277" s="12" t="n"/>
      <c r="K277" s="12" t="n"/>
      <c r="L277" s="14" t="n"/>
      <c r="M277" s="12">
        <f>IF(AND(C277="",F277=""),"",IF(C277="","사번 미기재",IF(ISNA(MATCH(C277,'연차관리대장'!$A$5:$A$204,0)),"대장에 없는 사번",IF(A277="","사용일 미기재",IF(AND(F277="연차",G277=""),"일수 미기재",IF(AND(G277&lt;&gt;"",ISNUMBER(SEARCH("반차",F277)),N(G277)&lt;&gt;0.5),"반차는 0.5일",""))))))</f>
        <v/>
      </c>
    </row>
    <row r="278">
      <c r="A278" s="7" t="n"/>
      <c r="B278" s="7" t="n"/>
      <c r="C278" s="12" t="n"/>
      <c r="D278" s="12">
        <f>IF(C278="","",IFERROR(INDEX('연차관리대장'!$B$5:$B$204,MATCH(C278,'연차관리대장'!$A$5:$A$204,0)),""))</f>
        <v/>
      </c>
      <c r="E278" s="12">
        <f>IF(C278="","",IFERROR(INDEX('연차관리대장'!$C$5:$C$204,MATCH(C278,'연차관리대장'!$A$5:$A$204,0)),""))</f>
        <v/>
      </c>
      <c r="F278" s="12" t="n"/>
      <c r="G278" s="12" t="n"/>
      <c r="H278" s="12">
        <f>IF(F278="","",IF(OR(F278="오전 반차",F278="오후 반차"),0.5,IF(F278="연차",N(G278),0)))</f>
        <v/>
      </c>
      <c r="I278" s="7" t="n"/>
      <c r="J278" s="12" t="n"/>
      <c r="K278" s="12" t="n"/>
      <c r="L278" s="14" t="n"/>
      <c r="M278" s="12">
        <f>IF(AND(C278="",F278=""),"",IF(C278="","사번 미기재",IF(ISNA(MATCH(C278,'연차관리대장'!$A$5:$A$204,0)),"대장에 없는 사번",IF(A278="","사용일 미기재",IF(AND(F278="연차",G278=""),"일수 미기재",IF(AND(G278&lt;&gt;"",ISNUMBER(SEARCH("반차",F278)),N(G278)&lt;&gt;0.5),"반차는 0.5일",""))))))</f>
        <v/>
      </c>
    </row>
    <row r="279">
      <c r="A279" s="7" t="n"/>
      <c r="B279" s="7" t="n"/>
      <c r="C279" s="12" t="n"/>
      <c r="D279" s="12">
        <f>IF(C279="","",IFERROR(INDEX('연차관리대장'!$B$5:$B$204,MATCH(C279,'연차관리대장'!$A$5:$A$204,0)),""))</f>
        <v/>
      </c>
      <c r="E279" s="12">
        <f>IF(C279="","",IFERROR(INDEX('연차관리대장'!$C$5:$C$204,MATCH(C279,'연차관리대장'!$A$5:$A$204,0)),""))</f>
        <v/>
      </c>
      <c r="F279" s="12" t="n"/>
      <c r="G279" s="12" t="n"/>
      <c r="H279" s="12">
        <f>IF(F279="","",IF(OR(F279="오전 반차",F279="오후 반차"),0.5,IF(F279="연차",N(G279),0)))</f>
        <v/>
      </c>
      <c r="I279" s="7" t="n"/>
      <c r="J279" s="12" t="n"/>
      <c r="K279" s="12" t="n"/>
      <c r="L279" s="14" t="n"/>
      <c r="M279" s="12">
        <f>IF(AND(C279="",F279=""),"",IF(C279="","사번 미기재",IF(ISNA(MATCH(C279,'연차관리대장'!$A$5:$A$204,0)),"대장에 없는 사번",IF(A279="","사용일 미기재",IF(AND(F279="연차",G279=""),"일수 미기재",IF(AND(G279&lt;&gt;"",ISNUMBER(SEARCH("반차",F279)),N(G279)&lt;&gt;0.5),"반차는 0.5일",""))))))</f>
        <v/>
      </c>
    </row>
    <row r="280">
      <c r="A280" s="7" t="n"/>
      <c r="B280" s="7" t="n"/>
      <c r="C280" s="12" t="n"/>
      <c r="D280" s="12">
        <f>IF(C280="","",IFERROR(INDEX('연차관리대장'!$B$5:$B$204,MATCH(C280,'연차관리대장'!$A$5:$A$204,0)),""))</f>
        <v/>
      </c>
      <c r="E280" s="12">
        <f>IF(C280="","",IFERROR(INDEX('연차관리대장'!$C$5:$C$204,MATCH(C280,'연차관리대장'!$A$5:$A$204,0)),""))</f>
        <v/>
      </c>
      <c r="F280" s="12" t="n"/>
      <c r="G280" s="12" t="n"/>
      <c r="H280" s="12">
        <f>IF(F280="","",IF(OR(F280="오전 반차",F280="오후 반차"),0.5,IF(F280="연차",N(G280),0)))</f>
        <v/>
      </c>
      <c r="I280" s="7" t="n"/>
      <c r="J280" s="12" t="n"/>
      <c r="K280" s="12" t="n"/>
      <c r="L280" s="14" t="n"/>
      <c r="M280" s="12">
        <f>IF(AND(C280="",F280=""),"",IF(C280="","사번 미기재",IF(ISNA(MATCH(C280,'연차관리대장'!$A$5:$A$204,0)),"대장에 없는 사번",IF(A280="","사용일 미기재",IF(AND(F280="연차",G280=""),"일수 미기재",IF(AND(G280&lt;&gt;"",ISNUMBER(SEARCH("반차",F280)),N(G280)&lt;&gt;0.5),"반차는 0.5일",""))))))</f>
        <v/>
      </c>
    </row>
    <row r="281">
      <c r="A281" s="7" t="n"/>
      <c r="B281" s="7" t="n"/>
      <c r="C281" s="12" t="n"/>
      <c r="D281" s="12">
        <f>IF(C281="","",IFERROR(INDEX('연차관리대장'!$B$5:$B$204,MATCH(C281,'연차관리대장'!$A$5:$A$204,0)),""))</f>
        <v/>
      </c>
      <c r="E281" s="12">
        <f>IF(C281="","",IFERROR(INDEX('연차관리대장'!$C$5:$C$204,MATCH(C281,'연차관리대장'!$A$5:$A$204,0)),""))</f>
        <v/>
      </c>
      <c r="F281" s="12" t="n"/>
      <c r="G281" s="12" t="n"/>
      <c r="H281" s="12">
        <f>IF(F281="","",IF(OR(F281="오전 반차",F281="오후 반차"),0.5,IF(F281="연차",N(G281),0)))</f>
        <v/>
      </c>
      <c r="I281" s="7" t="n"/>
      <c r="J281" s="12" t="n"/>
      <c r="K281" s="12" t="n"/>
      <c r="L281" s="14" t="n"/>
      <c r="M281" s="12">
        <f>IF(AND(C281="",F281=""),"",IF(C281="","사번 미기재",IF(ISNA(MATCH(C281,'연차관리대장'!$A$5:$A$204,0)),"대장에 없는 사번",IF(A281="","사용일 미기재",IF(AND(F281="연차",G281=""),"일수 미기재",IF(AND(G281&lt;&gt;"",ISNUMBER(SEARCH("반차",F281)),N(G281)&lt;&gt;0.5),"반차는 0.5일",""))))))</f>
        <v/>
      </c>
    </row>
    <row r="282">
      <c r="A282" s="7" t="n"/>
      <c r="B282" s="7" t="n"/>
      <c r="C282" s="12" t="n"/>
      <c r="D282" s="12">
        <f>IF(C282="","",IFERROR(INDEX('연차관리대장'!$B$5:$B$204,MATCH(C282,'연차관리대장'!$A$5:$A$204,0)),""))</f>
        <v/>
      </c>
      <c r="E282" s="12">
        <f>IF(C282="","",IFERROR(INDEX('연차관리대장'!$C$5:$C$204,MATCH(C282,'연차관리대장'!$A$5:$A$204,0)),""))</f>
        <v/>
      </c>
      <c r="F282" s="12" t="n"/>
      <c r="G282" s="12" t="n"/>
      <c r="H282" s="12">
        <f>IF(F282="","",IF(OR(F282="오전 반차",F282="오후 반차"),0.5,IF(F282="연차",N(G282),0)))</f>
        <v/>
      </c>
      <c r="I282" s="7" t="n"/>
      <c r="J282" s="12" t="n"/>
      <c r="K282" s="12" t="n"/>
      <c r="L282" s="14" t="n"/>
      <c r="M282" s="12">
        <f>IF(AND(C282="",F282=""),"",IF(C282="","사번 미기재",IF(ISNA(MATCH(C282,'연차관리대장'!$A$5:$A$204,0)),"대장에 없는 사번",IF(A282="","사용일 미기재",IF(AND(F282="연차",G282=""),"일수 미기재",IF(AND(G282&lt;&gt;"",ISNUMBER(SEARCH("반차",F282)),N(G282)&lt;&gt;0.5),"반차는 0.5일",""))))))</f>
        <v/>
      </c>
    </row>
    <row r="283">
      <c r="A283" s="7" t="n"/>
      <c r="B283" s="7" t="n"/>
      <c r="C283" s="12" t="n"/>
      <c r="D283" s="12">
        <f>IF(C283="","",IFERROR(INDEX('연차관리대장'!$B$5:$B$204,MATCH(C283,'연차관리대장'!$A$5:$A$204,0)),""))</f>
        <v/>
      </c>
      <c r="E283" s="12">
        <f>IF(C283="","",IFERROR(INDEX('연차관리대장'!$C$5:$C$204,MATCH(C283,'연차관리대장'!$A$5:$A$204,0)),""))</f>
        <v/>
      </c>
      <c r="F283" s="12" t="n"/>
      <c r="G283" s="12" t="n"/>
      <c r="H283" s="12">
        <f>IF(F283="","",IF(OR(F283="오전 반차",F283="오후 반차"),0.5,IF(F283="연차",N(G283),0)))</f>
        <v/>
      </c>
      <c r="I283" s="7" t="n"/>
      <c r="J283" s="12" t="n"/>
      <c r="K283" s="12" t="n"/>
      <c r="L283" s="14" t="n"/>
      <c r="M283" s="12">
        <f>IF(AND(C283="",F283=""),"",IF(C283="","사번 미기재",IF(ISNA(MATCH(C283,'연차관리대장'!$A$5:$A$204,0)),"대장에 없는 사번",IF(A283="","사용일 미기재",IF(AND(F283="연차",G283=""),"일수 미기재",IF(AND(G283&lt;&gt;"",ISNUMBER(SEARCH("반차",F283)),N(G283)&lt;&gt;0.5),"반차는 0.5일",""))))))</f>
        <v/>
      </c>
    </row>
    <row r="284">
      <c r="A284" s="7" t="n"/>
      <c r="B284" s="7" t="n"/>
      <c r="C284" s="12" t="n"/>
      <c r="D284" s="12">
        <f>IF(C284="","",IFERROR(INDEX('연차관리대장'!$B$5:$B$204,MATCH(C284,'연차관리대장'!$A$5:$A$204,0)),""))</f>
        <v/>
      </c>
      <c r="E284" s="12">
        <f>IF(C284="","",IFERROR(INDEX('연차관리대장'!$C$5:$C$204,MATCH(C284,'연차관리대장'!$A$5:$A$204,0)),""))</f>
        <v/>
      </c>
      <c r="F284" s="12" t="n"/>
      <c r="G284" s="12" t="n"/>
      <c r="H284" s="12">
        <f>IF(F284="","",IF(OR(F284="오전 반차",F284="오후 반차"),0.5,IF(F284="연차",N(G284),0)))</f>
        <v/>
      </c>
      <c r="I284" s="7" t="n"/>
      <c r="J284" s="12" t="n"/>
      <c r="K284" s="12" t="n"/>
      <c r="L284" s="14" t="n"/>
      <c r="M284" s="12">
        <f>IF(AND(C284="",F284=""),"",IF(C284="","사번 미기재",IF(ISNA(MATCH(C284,'연차관리대장'!$A$5:$A$204,0)),"대장에 없는 사번",IF(A284="","사용일 미기재",IF(AND(F284="연차",G284=""),"일수 미기재",IF(AND(G284&lt;&gt;"",ISNUMBER(SEARCH("반차",F284)),N(G284)&lt;&gt;0.5),"반차는 0.5일",""))))))</f>
        <v/>
      </c>
    </row>
    <row r="285">
      <c r="A285" s="7" t="n"/>
      <c r="B285" s="7" t="n"/>
      <c r="C285" s="12" t="n"/>
      <c r="D285" s="12">
        <f>IF(C285="","",IFERROR(INDEX('연차관리대장'!$B$5:$B$204,MATCH(C285,'연차관리대장'!$A$5:$A$204,0)),""))</f>
        <v/>
      </c>
      <c r="E285" s="12">
        <f>IF(C285="","",IFERROR(INDEX('연차관리대장'!$C$5:$C$204,MATCH(C285,'연차관리대장'!$A$5:$A$204,0)),""))</f>
        <v/>
      </c>
      <c r="F285" s="12" t="n"/>
      <c r="G285" s="12" t="n"/>
      <c r="H285" s="12">
        <f>IF(F285="","",IF(OR(F285="오전 반차",F285="오후 반차"),0.5,IF(F285="연차",N(G285),0)))</f>
        <v/>
      </c>
      <c r="I285" s="7" t="n"/>
      <c r="J285" s="12" t="n"/>
      <c r="K285" s="12" t="n"/>
      <c r="L285" s="14" t="n"/>
      <c r="M285" s="12">
        <f>IF(AND(C285="",F285=""),"",IF(C285="","사번 미기재",IF(ISNA(MATCH(C285,'연차관리대장'!$A$5:$A$204,0)),"대장에 없는 사번",IF(A285="","사용일 미기재",IF(AND(F285="연차",G285=""),"일수 미기재",IF(AND(G285&lt;&gt;"",ISNUMBER(SEARCH("반차",F285)),N(G285)&lt;&gt;0.5),"반차는 0.5일",""))))))</f>
        <v/>
      </c>
    </row>
    <row r="286">
      <c r="A286" s="7" t="n"/>
      <c r="B286" s="7" t="n"/>
      <c r="C286" s="12" t="n"/>
      <c r="D286" s="12">
        <f>IF(C286="","",IFERROR(INDEX('연차관리대장'!$B$5:$B$204,MATCH(C286,'연차관리대장'!$A$5:$A$204,0)),""))</f>
        <v/>
      </c>
      <c r="E286" s="12">
        <f>IF(C286="","",IFERROR(INDEX('연차관리대장'!$C$5:$C$204,MATCH(C286,'연차관리대장'!$A$5:$A$204,0)),""))</f>
        <v/>
      </c>
      <c r="F286" s="12" t="n"/>
      <c r="G286" s="12" t="n"/>
      <c r="H286" s="12">
        <f>IF(F286="","",IF(OR(F286="오전 반차",F286="오후 반차"),0.5,IF(F286="연차",N(G286),0)))</f>
        <v/>
      </c>
      <c r="I286" s="7" t="n"/>
      <c r="J286" s="12" t="n"/>
      <c r="K286" s="12" t="n"/>
      <c r="L286" s="14" t="n"/>
      <c r="M286" s="12">
        <f>IF(AND(C286="",F286=""),"",IF(C286="","사번 미기재",IF(ISNA(MATCH(C286,'연차관리대장'!$A$5:$A$204,0)),"대장에 없는 사번",IF(A286="","사용일 미기재",IF(AND(F286="연차",G286=""),"일수 미기재",IF(AND(G286&lt;&gt;"",ISNUMBER(SEARCH("반차",F286)),N(G286)&lt;&gt;0.5),"반차는 0.5일",""))))))</f>
        <v/>
      </c>
    </row>
    <row r="287">
      <c r="A287" s="7" t="n"/>
      <c r="B287" s="7" t="n"/>
      <c r="C287" s="12" t="n"/>
      <c r="D287" s="12">
        <f>IF(C287="","",IFERROR(INDEX('연차관리대장'!$B$5:$B$204,MATCH(C287,'연차관리대장'!$A$5:$A$204,0)),""))</f>
        <v/>
      </c>
      <c r="E287" s="12">
        <f>IF(C287="","",IFERROR(INDEX('연차관리대장'!$C$5:$C$204,MATCH(C287,'연차관리대장'!$A$5:$A$204,0)),""))</f>
        <v/>
      </c>
      <c r="F287" s="12" t="n"/>
      <c r="G287" s="12" t="n"/>
      <c r="H287" s="12">
        <f>IF(F287="","",IF(OR(F287="오전 반차",F287="오후 반차"),0.5,IF(F287="연차",N(G287),0)))</f>
        <v/>
      </c>
      <c r="I287" s="7" t="n"/>
      <c r="J287" s="12" t="n"/>
      <c r="K287" s="12" t="n"/>
      <c r="L287" s="14" t="n"/>
      <c r="M287" s="12">
        <f>IF(AND(C287="",F287=""),"",IF(C287="","사번 미기재",IF(ISNA(MATCH(C287,'연차관리대장'!$A$5:$A$204,0)),"대장에 없는 사번",IF(A287="","사용일 미기재",IF(AND(F287="연차",G287=""),"일수 미기재",IF(AND(G287&lt;&gt;"",ISNUMBER(SEARCH("반차",F287)),N(G287)&lt;&gt;0.5),"반차는 0.5일",""))))))</f>
        <v/>
      </c>
    </row>
    <row r="288">
      <c r="A288" s="7" t="n"/>
      <c r="B288" s="7" t="n"/>
      <c r="C288" s="12" t="n"/>
      <c r="D288" s="12">
        <f>IF(C288="","",IFERROR(INDEX('연차관리대장'!$B$5:$B$204,MATCH(C288,'연차관리대장'!$A$5:$A$204,0)),""))</f>
        <v/>
      </c>
      <c r="E288" s="12">
        <f>IF(C288="","",IFERROR(INDEX('연차관리대장'!$C$5:$C$204,MATCH(C288,'연차관리대장'!$A$5:$A$204,0)),""))</f>
        <v/>
      </c>
      <c r="F288" s="12" t="n"/>
      <c r="G288" s="12" t="n"/>
      <c r="H288" s="12">
        <f>IF(F288="","",IF(OR(F288="오전 반차",F288="오후 반차"),0.5,IF(F288="연차",N(G288),0)))</f>
        <v/>
      </c>
      <c r="I288" s="7" t="n"/>
      <c r="J288" s="12" t="n"/>
      <c r="K288" s="12" t="n"/>
      <c r="L288" s="14" t="n"/>
      <c r="M288" s="12">
        <f>IF(AND(C288="",F288=""),"",IF(C288="","사번 미기재",IF(ISNA(MATCH(C288,'연차관리대장'!$A$5:$A$204,0)),"대장에 없는 사번",IF(A288="","사용일 미기재",IF(AND(F288="연차",G288=""),"일수 미기재",IF(AND(G288&lt;&gt;"",ISNUMBER(SEARCH("반차",F288)),N(G288)&lt;&gt;0.5),"반차는 0.5일",""))))))</f>
        <v/>
      </c>
    </row>
    <row r="289">
      <c r="A289" s="7" t="n"/>
      <c r="B289" s="7" t="n"/>
      <c r="C289" s="12" t="n"/>
      <c r="D289" s="12">
        <f>IF(C289="","",IFERROR(INDEX('연차관리대장'!$B$5:$B$204,MATCH(C289,'연차관리대장'!$A$5:$A$204,0)),""))</f>
        <v/>
      </c>
      <c r="E289" s="12">
        <f>IF(C289="","",IFERROR(INDEX('연차관리대장'!$C$5:$C$204,MATCH(C289,'연차관리대장'!$A$5:$A$204,0)),""))</f>
        <v/>
      </c>
      <c r="F289" s="12" t="n"/>
      <c r="G289" s="12" t="n"/>
      <c r="H289" s="12">
        <f>IF(F289="","",IF(OR(F289="오전 반차",F289="오후 반차"),0.5,IF(F289="연차",N(G289),0)))</f>
        <v/>
      </c>
      <c r="I289" s="7" t="n"/>
      <c r="J289" s="12" t="n"/>
      <c r="K289" s="12" t="n"/>
      <c r="L289" s="14" t="n"/>
      <c r="M289" s="12">
        <f>IF(AND(C289="",F289=""),"",IF(C289="","사번 미기재",IF(ISNA(MATCH(C289,'연차관리대장'!$A$5:$A$204,0)),"대장에 없는 사번",IF(A289="","사용일 미기재",IF(AND(F289="연차",G289=""),"일수 미기재",IF(AND(G289&lt;&gt;"",ISNUMBER(SEARCH("반차",F289)),N(G289)&lt;&gt;0.5),"반차는 0.5일",""))))))</f>
        <v/>
      </c>
    </row>
    <row r="290">
      <c r="A290" s="7" t="n"/>
      <c r="B290" s="7" t="n"/>
      <c r="C290" s="12" t="n"/>
      <c r="D290" s="12">
        <f>IF(C290="","",IFERROR(INDEX('연차관리대장'!$B$5:$B$204,MATCH(C290,'연차관리대장'!$A$5:$A$204,0)),""))</f>
        <v/>
      </c>
      <c r="E290" s="12">
        <f>IF(C290="","",IFERROR(INDEX('연차관리대장'!$C$5:$C$204,MATCH(C290,'연차관리대장'!$A$5:$A$204,0)),""))</f>
        <v/>
      </c>
      <c r="F290" s="12" t="n"/>
      <c r="G290" s="12" t="n"/>
      <c r="H290" s="12">
        <f>IF(F290="","",IF(OR(F290="오전 반차",F290="오후 반차"),0.5,IF(F290="연차",N(G290),0)))</f>
        <v/>
      </c>
      <c r="I290" s="7" t="n"/>
      <c r="J290" s="12" t="n"/>
      <c r="K290" s="12" t="n"/>
      <c r="L290" s="14" t="n"/>
      <c r="M290" s="12">
        <f>IF(AND(C290="",F290=""),"",IF(C290="","사번 미기재",IF(ISNA(MATCH(C290,'연차관리대장'!$A$5:$A$204,0)),"대장에 없는 사번",IF(A290="","사용일 미기재",IF(AND(F290="연차",G290=""),"일수 미기재",IF(AND(G290&lt;&gt;"",ISNUMBER(SEARCH("반차",F290)),N(G290)&lt;&gt;0.5),"반차는 0.5일",""))))))</f>
        <v/>
      </c>
    </row>
    <row r="291">
      <c r="A291" s="7" t="n"/>
      <c r="B291" s="7" t="n"/>
      <c r="C291" s="12" t="n"/>
      <c r="D291" s="12">
        <f>IF(C291="","",IFERROR(INDEX('연차관리대장'!$B$5:$B$204,MATCH(C291,'연차관리대장'!$A$5:$A$204,0)),""))</f>
        <v/>
      </c>
      <c r="E291" s="12">
        <f>IF(C291="","",IFERROR(INDEX('연차관리대장'!$C$5:$C$204,MATCH(C291,'연차관리대장'!$A$5:$A$204,0)),""))</f>
        <v/>
      </c>
      <c r="F291" s="12" t="n"/>
      <c r="G291" s="12" t="n"/>
      <c r="H291" s="12">
        <f>IF(F291="","",IF(OR(F291="오전 반차",F291="오후 반차"),0.5,IF(F291="연차",N(G291),0)))</f>
        <v/>
      </c>
      <c r="I291" s="7" t="n"/>
      <c r="J291" s="12" t="n"/>
      <c r="K291" s="12" t="n"/>
      <c r="L291" s="14" t="n"/>
      <c r="M291" s="12">
        <f>IF(AND(C291="",F291=""),"",IF(C291="","사번 미기재",IF(ISNA(MATCH(C291,'연차관리대장'!$A$5:$A$204,0)),"대장에 없는 사번",IF(A291="","사용일 미기재",IF(AND(F291="연차",G291=""),"일수 미기재",IF(AND(G291&lt;&gt;"",ISNUMBER(SEARCH("반차",F291)),N(G291)&lt;&gt;0.5),"반차는 0.5일",""))))))</f>
        <v/>
      </c>
    </row>
    <row r="292">
      <c r="A292" s="7" t="n"/>
      <c r="B292" s="7" t="n"/>
      <c r="C292" s="12" t="n"/>
      <c r="D292" s="12">
        <f>IF(C292="","",IFERROR(INDEX('연차관리대장'!$B$5:$B$204,MATCH(C292,'연차관리대장'!$A$5:$A$204,0)),""))</f>
        <v/>
      </c>
      <c r="E292" s="12">
        <f>IF(C292="","",IFERROR(INDEX('연차관리대장'!$C$5:$C$204,MATCH(C292,'연차관리대장'!$A$5:$A$204,0)),""))</f>
        <v/>
      </c>
      <c r="F292" s="12" t="n"/>
      <c r="G292" s="12" t="n"/>
      <c r="H292" s="12">
        <f>IF(F292="","",IF(OR(F292="오전 반차",F292="오후 반차"),0.5,IF(F292="연차",N(G292),0)))</f>
        <v/>
      </c>
      <c r="I292" s="7" t="n"/>
      <c r="J292" s="12" t="n"/>
      <c r="K292" s="12" t="n"/>
      <c r="L292" s="14" t="n"/>
      <c r="M292" s="12">
        <f>IF(AND(C292="",F292=""),"",IF(C292="","사번 미기재",IF(ISNA(MATCH(C292,'연차관리대장'!$A$5:$A$204,0)),"대장에 없는 사번",IF(A292="","사용일 미기재",IF(AND(F292="연차",G292=""),"일수 미기재",IF(AND(G292&lt;&gt;"",ISNUMBER(SEARCH("반차",F292)),N(G292)&lt;&gt;0.5),"반차는 0.5일",""))))))</f>
        <v/>
      </c>
    </row>
    <row r="293">
      <c r="A293" s="7" t="n"/>
      <c r="B293" s="7" t="n"/>
      <c r="C293" s="12" t="n"/>
      <c r="D293" s="12">
        <f>IF(C293="","",IFERROR(INDEX('연차관리대장'!$B$5:$B$204,MATCH(C293,'연차관리대장'!$A$5:$A$204,0)),""))</f>
        <v/>
      </c>
      <c r="E293" s="12">
        <f>IF(C293="","",IFERROR(INDEX('연차관리대장'!$C$5:$C$204,MATCH(C293,'연차관리대장'!$A$5:$A$204,0)),""))</f>
        <v/>
      </c>
      <c r="F293" s="12" t="n"/>
      <c r="G293" s="12" t="n"/>
      <c r="H293" s="12">
        <f>IF(F293="","",IF(OR(F293="오전 반차",F293="오후 반차"),0.5,IF(F293="연차",N(G293),0)))</f>
        <v/>
      </c>
      <c r="I293" s="7" t="n"/>
      <c r="J293" s="12" t="n"/>
      <c r="K293" s="12" t="n"/>
      <c r="L293" s="14" t="n"/>
      <c r="M293" s="12">
        <f>IF(AND(C293="",F293=""),"",IF(C293="","사번 미기재",IF(ISNA(MATCH(C293,'연차관리대장'!$A$5:$A$204,0)),"대장에 없는 사번",IF(A293="","사용일 미기재",IF(AND(F293="연차",G293=""),"일수 미기재",IF(AND(G293&lt;&gt;"",ISNUMBER(SEARCH("반차",F293)),N(G293)&lt;&gt;0.5),"반차는 0.5일",""))))))</f>
        <v/>
      </c>
    </row>
    <row r="294">
      <c r="A294" s="7" t="n"/>
      <c r="B294" s="7" t="n"/>
      <c r="C294" s="12" t="n"/>
      <c r="D294" s="12">
        <f>IF(C294="","",IFERROR(INDEX('연차관리대장'!$B$5:$B$204,MATCH(C294,'연차관리대장'!$A$5:$A$204,0)),""))</f>
        <v/>
      </c>
      <c r="E294" s="12">
        <f>IF(C294="","",IFERROR(INDEX('연차관리대장'!$C$5:$C$204,MATCH(C294,'연차관리대장'!$A$5:$A$204,0)),""))</f>
        <v/>
      </c>
      <c r="F294" s="12" t="n"/>
      <c r="G294" s="12" t="n"/>
      <c r="H294" s="12">
        <f>IF(F294="","",IF(OR(F294="오전 반차",F294="오후 반차"),0.5,IF(F294="연차",N(G294),0)))</f>
        <v/>
      </c>
      <c r="I294" s="7" t="n"/>
      <c r="J294" s="12" t="n"/>
      <c r="K294" s="12" t="n"/>
      <c r="L294" s="14" t="n"/>
      <c r="M294" s="12">
        <f>IF(AND(C294="",F294=""),"",IF(C294="","사번 미기재",IF(ISNA(MATCH(C294,'연차관리대장'!$A$5:$A$204,0)),"대장에 없는 사번",IF(A294="","사용일 미기재",IF(AND(F294="연차",G294=""),"일수 미기재",IF(AND(G294&lt;&gt;"",ISNUMBER(SEARCH("반차",F294)),N(G294)&lt;&gt;0.5),"반차는 0.5일",""))))))</f>
        <v/>
      </c>
    </row>
    <row r="295">
      <c r="A295" s="7" t="n"/>
      <c r="B295" s="7" t="n"/>
      <c r="C295" s="12" t="n"/>
      <c r="D295" s="12">
        <f>IF(C295="","",IFERROR(INDEX('연차관리대장'!$B$5:$B$204,MATCH(C295,'연차관리대장'!$A$5:$A$204,0)),""))</f>
        <v/>
      </c>
      <c r="E295" s="12">
        <f>IF(C295="","",IFERROR(INDEX('연차관리대장'!$C$5:$C$204,MATCH(C295,'연차관리대장'!$A$5:$A$204,0)),""))</f>
        <v/>
      </c>
      <c r="F295" s="12" t="n"/>
      <c r="G295" s="12" t="n"/>
      <c r="H295" s="12">
        <f>IF(F295="","",IF(OR(F295="오전 반차",F295="오후 반차"),0.5,IF(F295="연차",N(G295),0)))</f>
        <v/>
      </c>
      <c r="I295" s="7" t="n"/>
      <c r="J295" s="12" t="n"/>
      <c r="K295" s="12" t="n"/>
      <c r="L295" s="14" t="n"/>
      <c r="M295" s="12">
        <f>IF(AND(C295="",F295=""),"",IF(C295="","사번 미기재",IF(ISNA(MATCH(C295,'연차관리대장'!$A$5:$A$204,0)),"대장에 없는 사번",IF(A295="","사용일 미기재",IF(AND(F295="연차",G295=""),"일수 미기재",IF(AND(G295&lt;&gt;"",ISNUMBER(SEARCH("반차",F295)),N(G295)&lt;&gt;0.5),"반차는 0.5일",""))))))</f>
        <v/>
      </c>
    </row>
    <row r="296">
      <c r="A296" s="7" t="n"/>
      <c r="B296" s="7" t="n"/>
      <c r="C296" s="12" t="n"/>
      <c r="D296" s="12">
        <f>IF(C296="","",IFERROR(INDEX('연차관리대장'!$B$5:$B$204,MATCH(C296,'연차관리대장'!$A$5:$A$204,0)),""))</f>
        <v/>
      </c>
      <c r="E296" s="12">
        <f>IF(C296="","",IFERROR(INDEX('연차관리대장'!$C$5:$C$204,MATCH(C296,'연차관리대장'!$A$5:$A$204,0)),""))</f>
        <v/>
      </c>
      <c r="F296" s="12" t="n"/>
      <c r="G296" s="12" t="n"/>
      <c r="H296" s="12">
        <f>IF(F296="","",IF(OR(F296="오전 반차",F296="오후 반차"),0.5,IF(F296="연차",N(G296),0)))</f>
        <v/>
      </c>
      <c r="I296" s="7" t="n"/>
      <c r="J296" s="12" t="n"/>
      <c r="K296" s="12" t="n"/>
      <c r="L296" s="14" t="n"/>
      <c r="M296" s="12">
        <f>IF(AND(C296="",F296=""),"",IF(C296="","사번 미기재",IF(ISNA(MATCH(C296,'연차관리대장'!$A$5:$A$204,0)),"대장에 없는 사번",IF(A296="","사용일 미기재",IF(AND(F296="연차",G296=""),"일수 미기재",IF(AND(G296&lt;&gt;"",ISNUMBER(SEARCH("반차",F296)),N(G296)&lt;&gt;0.5),"반차는 0.5일",""))))))</f>
        <v/>
      </c>
    </row>
    <row r="297">
      <c r="A297" s="7" t="n"/>
      <c r="B297" s="7" t="n"/>
      <c r="C297" s="12" t="n"/>
      <c r="D297" s="12">
        <f>IF(C297="","",IFERROR(INDEX('연차관리대장'!$B$5:$B$204,MATCH(C297,'연차관리대장'!$A$5:$A$204,0)),""))</f>
        <v/>
      </c>
      <c r="E297" s="12">
        <f>IF(C297="","",IFERROR(INDEX('연차관리대장'!$C$5:$C$204,MATCH(C297,'연차관리대장'!$A$5:$A$204,0)),""))</f>
        <v/>
      </c>
      <c r="F297" s="12" t="n"/>
      <c r="G297" s="12" t="n"/>
      <c r="H297" s="12">
        <f>IF(F297="","",IF(OR(F297="오전 반차",F297="오후 반차"),0.5,IF(F297="연차",N(G297),0)))</f>
        <v/>
      </c>
      <c r="I297" s="7" t="n"/>
      <c r="J297" s="12" t="n"/>
      <c r="K297" s="12" t="n"/>
      <c r="L297" s="14" t="n"/>
      <c r="M297" s="12">
        <f>IF(AND(C297="",F297=""),"",IF(C297="","사번 미기재",IF(ISNA(MATCH(C297,'연차관리대장'!$A$5:$A$204,0)),"대장에 없는 사번",IF(A297="","사용일 미기재",IF(AND(F297="연차",G297=""),"일수 미기재",IF(AND(G297&lt;&gt;"",ISNUMBER(SEARCH("반차",F297)),N(G297)&lt;&gt;0.5),"반차는 0.5일",""))))))</f>
        <v/>
      </c>
    </row>
    <row r="298">
      <c r="A298" s="7" t="n"/>
      <c r="B298" s="7" t="n"/>
      <c r="C298" s="12" t="n"/>
      <c r="D298" s="12">
        <f>IF(C298="","",IFERROR(INDEX('연차관리대장'!$B$5:$B$204,MATCH(C298,'연차관리대장'!$A$5:$A$204,0)),""))</f>
        <v/>
      </c>
      <c r="E298" s="12">
        <f>IF(C298="","",IFERROR(INDEX('연차관리대장'!$C$5:$C$204,MATCH(C298,'연차관리대장'!$A$5:$A$204,0)),""))</f>
        <v/>
      </c>
      <c r="F298" s="12" t="n"/>
      <c r="G298" s="12" t="n"/>
      <c r="H298" s="12">
        <f>IF(F298="","",IF(OR(F298="오전 반차",F298="오후 반차"),0.5,IF(F298="연차",N(G298),0)))</f>
        <v/>
      </c>
      <c r="I298" s="7" t="n"/>
      <c r="J298" s="12" t="n"/>
      <c r="K298" s="12" t="n"/>
      <c r="L298" s="14" t="n"/>
      <c r="M298" s="12">
        <f>IF(AND(C298="",F298=""),"",IF(C298="","사번 미기재",IF(ISNA(MATCH(C298,'연차관리대장'!$A$5:$A$204,0)),"대장에 없는 사번",IF(A298="","사용일 미기재",IF(AND(F298="연차",G298=""),"일수 미기재",IF(AND(G298&lt;&gt;"",ISNUMBER(SEARCH("반차",F298)),N(G298)&lt;&gt;0.5),"반차는 0.5일",""))))))</f>
        <v/>
      </c>
    </row>
    <row r="299">
      <c r="A299" s="7" t="n"/>
      <c r="B299" s="7" t="n"/>
      <c r="C299" s="12" t="n"/>
      <c r="D299" s="12">
        <f>IF(C299="","",IFERROR(INDEX('연차관리대장'!$B$5:$B$204,MATCH(C299,'연차관리대장'!$A$5:$A$204,0)),""))</f>
        <v/>
      </c>
      <c r="E299" s="12">
        <f>IF(C299="","",IFERROR(INDEX('연차관리대장'!$C$5:$C$204,MATCH(C299,'연차관리대장'!$A$5:$A$204,0)),""))</f>
        <v/>
      </c>
      <c r="F299" s="12" t="n"/>
      <c r="G299" s="12" t="n"/>
      <c r="H299" s="12">
        <f>IF(F299="","",IF(OR(F299="오전 반차",F299="오후 반차"),0.5,IF(F299="연차",N(G299),0)))</f>
        <v/>
      </c>
      <c r="I299" s="7" t="n"/>
      <c r="J299" s="12" t="n"/>
      <c r="K299" s="12" t="n"/>
      <c r="L299" s="14" t="n"/>
      <c r="M299" s="12">
        <f>IF(AND(C299="",F299=""),"",IF(C299="","사번 미기재",IF(ISNA(MATCH(C299,'연차관리대장'!$A$5:$A$204,0)),"대장에 없는 사번",IF(A299="","사용일 미기재",IF(AND(F299="연차",G299=""),"일수 미기재",IF(AND(G299&lt;&gt;"",ISNUMBER(SEARCH("반차",F299)),N(G299)&lt;&gt;0.5),"반차는 0.5일",""))))))</f>
        <v/>
      </c>
    </row>
    <row r="300">
      <c r="A300" s="7" t="n"/>
      <c r="B300" s="7" t="n"/>
      <c r="C300" s="12" t="n"/>
      <c r="D300" s="12">
        <f>IF(C300="","",IFERROR(INDEX('연차관리대장'!$B$5:$B$204,MATCH(C300,'연차관리대장'!$A$5:$A$204,0)),""))</f>
        <v/>
      </c>
      <c r="E300" s="12">
        <f>IF(C300="","",IFERROR(INDEX('연차관리대장'!$C$5:$C$204,MATCH(C300,'연차관리대장'!$A$5:$A$204,0)),""))</f>
        <v/>
      </c>
      <c r="F300" s="12" t="n"/>
      <c r="G300" s="12" t="n"/>
      <c r="H300" s="12">
        <f>IF(F300="","",IF(OR(F300="오전 반차",F300="오후 반차"),0.5,IF(F300="연차",N(G300),0)))</f>
        <v/>
      </c>
      <c r="I300" s="7" t="n"/>
      <c r="J300" s="12" t="n"/>
      <c r="K300" s="12" t="n"/>
      <c r="L300" s="14" t="n"/>
      <c r="M300" s="12">
        <f>IF(AND(C300="",F300=""),"",IF(C300="","사번 미기재",IF(ISNA(MATCH(C300,'연차관리대장'!$A$5:$A$204,0)),"대장에 없는 사번",IF(A300="","사용일 미기재",IF(AND(F300="연차",G300=""),"일수 미기재",IF(AND(G300&lt;&gt;"",ISNUMBER(SEARCH("반차",F300)),N(G300)&lt;&gt;0.5),"반차는 0.5일",""))))))</f>
        <v/>
      </c>
    </row>
    <row r="301">
      <c r="A301" s="7" t="n"/>
      <c r="B301" s="7" t="n"/>
      <c r="C301" s="12" t="n"/>
      <c r="D301" s="12">
        <f>IF(C301="","",IFERROR(INDEX('연차관리대장'!$B$5:$B$204,MATCH(C301,'연차관리대장'!$A$5:$A$204,0)),""))</f>
        <v/>
      </c>
      <c r="E301" s="12">
        <f>IF(C301="","",IFERROR(INDEX('연차관리대장'!$C$5:$C$204,MATCH(C301,'연차관리대장'!$A$5:$A$204,0)),""))</f>
        <v/>
      </c>
      <c r="F301" s="12" t="n"/>
      <c r="G301" s="12" t="n"/>
      <c r="H301" s="12">
        <f>IF(F301="","",IF(OR(F301="오전 반차",F301="오후 반차"),0.5,IF(F301="연차",N(G301),0)))</f>
        <v/>
      </c>
      <c r="I301" s="7" t="n"/>
      <c r="J301" s="12" t="n"/>
      <c r="K301" s="12" t="n"/>
      <c r="L301" s="14" t="n"/>
      <c r="M301" s="12">
        <f>IF(AND(C301="",F301=""),"",IF(C301="","사번 미기재",IF(ISNA(MATCH(C301,'연차관리대장'!$A$5:$A$204,0)),"대장에 없는 사번",IF(A301="","사용일 미기재",IF(AND(F301="연차",G301=""),"일수 미기재",IF(AND(G301&lt;&gt;"",ISNUMBER(SEARCH("반차",F301)),N(G301)&lt;&gt;0.5),"반차는 0.5일",""))))))</f>
        <v/>
      </c>
    </row>
    <row r="302">
      <c r="A302" s="7" t="n"/>
      <c r="B302" s="7" t="n"/>
      <c r="C302" s="12" t="n"/>
      <c r="D302" s="12">
        <f>IF(C302="","",IFERROR(INDEX('연차관리대장'!$B$5:$B$204,MATCH(C302,'연차관리대장'!$A$5:$A$204,0)),""))</f>
        <v/>
      </c>
      <c r="E302" s="12">
        <f>IF(C302="","",IFERROR(INDEX('연차관리대장'!$C$5:$C$204,MATCH(C302,'연차관리대장'!$A$5:$A$204,0)),""))</f>
        <v/>
      </c>
      <c r="F302" s="12" t="n"/>
      <c r="G302" s="12" t="n"/>
      <c r="H302" s="12">
        <f>IF(F302="","",IF(OR(F302="오전 반차",F302="오후 반차"),0.5,IF(F302="연차",N(G302),0)))</f>
        <v/>
      </c>
      <c r="I302" s="7" t="n"/>
      <c r="J302" s="12" t="n"/>
      <c r="K302" s="12" t="n"/>
      <c r="L302" s="14" t="n"/>
      <c r="M302" s="12">
        <f>IF(AND(C302="",F302=""),"",IF(C302="","사번 미기재",IF(ISNA(MATCH(C302,'연차관리대장'!$A$5:$A$204,0)),"대장에 없는 사번",IF(A302="","사용일 미기재",IF(AND(F302="연차",G302=""),"일수 미기재",IF(AND(G302&lt;&gt;"",ISNUMBER(SEARCH("반차",F302)),N(G302)&lt;&gt;0.5),"반차는 0.5일",""))))))</f>
        <v/>
      </c>
    </row>
    <row r="303">
      <c r="A303" s="7" t="n"/>
      <c r="B303" s="7" t="n"/>
      <c r="C303" s="12" t="n"/>
      <c r="D303" s="12">
        <f>IF(C303="","",IFERROR(INDEX('연차관리대장'!$B$5:$B$204,MATCH(C303,'연차관리대장'!$A$5:$A$204,0)),""))</f>
        <v/>
      </c>
      <c r="E303" s="12">
        <f>IF(C303="","",IFERROR(INDEX('연차관리대장'!$C$5:$C$204,MATCH(C303,'연차관리대장'!$A$5:$A$204,0)),""))</f>
        <v/>
      </c>
      <c r="F303" s="12" t="n"/>
      <c r="G303" s="12" t="n"/>
      <c r="H303" s="12">
        <f>IF(F303="","",IF(OR(F303="오전 반차",F303="오후 반차"),0.5,IF(F303="연차",N(G303),0)))</f>
        <v/>
      </c>
      <c r="I303" s="7" t="n"/>
      <c r="J303" s="12" t="n"/>
      <c r="K303" s="12" t="n"/>
      <c r="L303" s="14" t="n"/>
      <c r="M303" s="12">
        <f>IF(AND(C303="",F303=""),"",IF(C303="","사번 미기재",IF(ISNA(MATCH(C303,'연차관리대장'!$A$5:$A$204,0)),"대장에 없는 사번",IF(A303="","사용일 미기재",IF(AND(F303="연차",G303=""),"일수 미기재",IF(AND(G303&lt;&gt;"",ISNUMBER(SEARCH("반차",F303)),N(G303)&lt;&gt;0.5),"반차는 0.5일",""))))))</f>
        <v/>
      </c>
    </row>
    <row r="304">
      <c r="A304" s="7" t="n"/>
      <c r="B304" s="7" t="n"/>
      <c r="C304" s="12" t="n"/>
      <c r="D304" s="12">
        <f>IF(C304="","",IFERROR(INDEX('연차관리대장'!$B$5:$B$204,MATCH(C304,'연차관리대장'!$A$5:$A$204,0)),""))</f>
        <v/>
      </c>
      <c r="E304" s="12">
        <f>IF(C304="","",IFERROR(INDEX('연차관리대장'!$C$5:$C$204,MATCH(C304,'연차관리대장'!$A$5:$A$204,0)),""))</f>
        <v/>
      </c>
      <c r="F304" s="12" t="n"/>
      <c r="G304" s="12" t="n"/>
      <c r="H304" s="12">
        <f>IF(F304="","",IF(OR(F304="오전 반차",F304="오후 반차"),0.5,IF(F304="연차",N(G304),0)))</f>
        <v/>
      </c>
      <c r="I304" s="7" t="n"/>
      <c r="J304" s="12" t="n"/>
      <c r="K304" s="12" t="n"/>
      <c r="L304" s="14" t="n"/>
      <c r="M304" s="12">
        <f>IF(AND(C304="",F304=""),"",IF(C304="","사번 미기재",IF(ISNA(MATCH(C304,'연차관리대장'!$A$5:$A$204,0)),"대장에 없는 사번",IF(A304="","사용일 미기재",IF(AND(F304="연차",G304=""),"일수 미기재",IF(AND(G304&lt;&gt;"",ISNUMBER(SEARCH("반차",F304)),N(G304)&lt;&gt;0.5),"반차는 0.5일",""))))))</f>
        <v/>
      </c>
    </row>
    <row r="305">
      <c r="A305" s="7" t="n"/>
      <c r="B305" s="7" t="n"/>
      <c r="C305" s="12" t="n"/>
      <c r="D305" s="12">
        <f>IF(C305="","",IFERROR(INDEX('연차관리대장'!$B$5:$B$204,MATCH(C305,'연차관리대장'!$A$5:$A$204,0)),""))</f>
        <v/>
      </c>
      <c r="E305" s="12">
        <f>IF(C305="","",IFERROR(INDEX('연차관리대장'!$C$5:$C$204,MATCH(C305,'연차관리대장'!$A$5:$A$204,0)),""))</f>
        <v/>
      </c>
      <c r="F305" s="12" t="n"/>
      <c r="G305" s="12" t="n"/>
      <c r="H305" s="12">
        <f>IF(F305="","",IF(OR(F305="오전 반차",F305="오후 반차"),0.5,IF(F305="연차",N(G305),0)))</f>
        <v/>
      </c>
      <c r="I305" s="7" t="n"/>
      <c r="J305" s="12" t="n"/>
      <c r="K305" s="12" t="n"/>
      <c r="L305" s="14" t="n"/>
      <c r="M305" s="12">
        <f>IF(AND(C305="",F305=""),"",IF(C305="","사번 미기재",IF(ISNA(MATCH(C305,'연차관리대장'!$A$5:$A$204,0)),"대장에 없는 사번",IF(A305="","사용일 미기재",IF(AND(F305="연차",G305=""),"일수 미기재",IF(AND(G305&lt;&gt;"",ISNUMBER(SEARCH("반차",F305)),N(G305)&lt;&gt;0.5),"반차는 0.5일",""))))))</f>
        <v/>
      </c>
    </row>
    <row r="306">
      <c r="A306" s="7" t="n"/>
      <c r="B306" s="7" t="n"/>
      <c r="C306" s="12" t="n"/>
      <c r="D306" s="12">
        <f>IF(C306="","",IFERROR(INDEX('연차관리대장'!$B$5:$B$204,MATCH(C306,'연차관리대장'!$A$5:$A$204,0)),""))</f>
        <v/>
      </c>
      <c r="E306" s="12">
        <f>IF(C306="","",IFERROR(INDEX('연차관리대장'!$C$5:$C$204,MATCH(C306,'연차관리대장'!$A$5:$A$204,0)),""))</f>
        <v/>
      </c>
      <c r="F306" s="12" t="n"/>
      <c r="G306" s="12" t="n"/>
      <c r="H306" s="12">
        <f>IF(F306="","",IF(OR(F306="오전 반차",F306="오후 반차"),0.5,IF(F306="연차",N(G306),0)))</f>
        <v/>
      </c>
      <c r="I306" s="7" t="n"/>
      <c r="J306" s="12" t="n"/>
      <c r="K306" s="12" t="n"/>
      <c r="L306" s="14" t="n"/>
      <c r="M306" s="12">
        <f>IF(AND(C306="",F306=""),"",IF(C306="","사번 미기재",IF(ISNA(MATCH(C306,'연차관리대장'!$A$5:$A$204,0)),"대장에 없는 사번",IF(A306="","사용일 미기재",IF(AND(F306="연차",G306=""),"일수 미기재",IF(AND(G306&lt;&gt;"",ISNUMBER(SEARCH("반차",F306)),N(G306)&lt;&gt;0.5),"반차는 0.5일",""))))))</f>
        <v/>
      </c>
    </row>
    <row r="307">
      <c r="A307" s="7" t="n"/>
      <c r="B307" s="7" t="n"/>
      <c r="C307" s="12" t="n"/>
      <c r="D307" s="12">
        <f>IF(C307="","",IFERROR(INDEX('연차관리대장'!$B$5:$B$204,MATCH(C307,'연차관리대장'!$A$5:$A$204,0)),""))</f>
        <v/>
      </c>
      <c r="E307" s="12">
        <f>IF(C307="","",IFERROR(INDEX('연차관리대장'!$C$5:$C$204,MATCH(C307,'연차관리대장'!$A$5:$A$204,0)),""))</f>
        <v/>
      </c>
      <c r="F307" s="12" t="n"/>
      <c r="G307" s="12" t="n"/>
      <c r="H307" s="12">
        <f>IF(F307="","",IF(OR(F307="오전 반차",F307="오후 반차"),0.5,IF(F307="연차",N(G307),0)))</f>
        <v/>
      </c>
      <c r="I307" s="7" t="n"/>
      <c r="J307" s="12" t="n"/>
      <c r="K307" s="12" t="n"/>
      <c r="L307" s="14" t="n"/>
      <c r="M307" s="12">
        <f>IF(AND(C307="",F307=""),"",IF(C307="","사번 미기재",IF(ISNA(MATCH(C307,'연차관리대장'!$A$5:$A$204,0)),"대장에 없는 사번",IF(A307="","사용일 미기재",IF(AND(F307="연차",G307=""),"일수 미기재",IF(AND(G307&lt;&gt;"",ISNUMBER(SEARCH("반차",F307)),N(G307)&lt;&gt;0.5),"반차는 0.5일",""))))))</f>
        <v/>
      </c>
    </row>
    <row r="308">
      <c r="A308" s="7" t="n"/>
      <c r="B308" s="7" t="n"/>
      <c r="C308" s="12" t="n"/>
      <c r="D308" s="12">
        <f>IF(C308="","",IFERROR(INDEX('연차관리대장'!$B$5:$B$204,MATCH(C308,'연차관리대장'!$A$5:$A$204,0)),""))</f>
        <v/>
      </c>
      <c r="E308" s="12">
        <f>IF(C308="","",IFERROR(INDEX('연차관리대장'!$C$5:$C$204,MATCH(C308,'연차관리대장'!$A$5:$A$204,0)),""))</f>
        <v/>
      </c>
      <c r="F308" s="12" t="n"/>
      <c r="G308" s="12" t="n"/>
      <c r="H308" s="12">
        <f>IF(F308="","",IF(OR(F308="오전 반차",F308="오후 반차"),0.5,IF(F308="연차",N(G308),0)))</f>
        <v/>
      </c>
      <c r="I308" s="7" t="n"/>
      <c r="J308" s="12" t="n"/>
      <c r="K308" s="12" t="n"/>
      <c r="L308" s="14" t="n"/>
      <c r="M308" s="12">
        <f>IF(AND(C308="",F308=""),"",IF(C308="","사번 미기재",IF(ISNA(MATCH(C308,'연차관리대장'!$A$5:$A$204,0)),"대장에 없는 사번",IF(A308="","사용일 미기재",IF(AND(F308="연차",G308=""),"일수 미기재",IF(AND(G308&lt;&gt;"",ISNUMBER(SEARCH("반차",F308)),N(G308)&lt;&gt;0.5),"반차는 0.5일",""))))))</f>
        <v/>
      </c>
    </row>
    <row r="309">
      <c r="A309" s="7" t="n"/>
      <c r="B309" s="7" t="n"/>
      <c r="C309" s="12" t="n"/>
      <c r="D309" s="12">
        <f>IF(C309="","",IFERROR(INDEX('연차관리대장'!$B$5:$B$204,MATCH(C309,'연차관리대장'!$A$5:$A$204,0)),""))</f>
        <v/>
      </c>
      <c r="E309" s="12">
        <f>IF(C309="","",IFERROR(INDEX('연차관리대장'!$C$5:$C$204,MATCH(C309,'연차관리대장'!$A$5:$A$204,0)),""))</f>
        <v/>
      </c>
      <c r="F309" s="12" t="n"/>
      <c r="G309" s="12" t="n"/>
      <c r="H309" s="12">
        <f>IF(F309="","",IF(OR(F309="오전 반차",F309="오후 반차"),0.5,IF(F309="연차",N(G309),0)))</f>
        <v/>
      </c>
      <c r="I309" s="7" t="n"/>
      <c r="J309" s="12" t="n"/>
      <c r="K309" s="12" t="n"/>
      <c r="L309" s="14" t="n"/>
      <c r="M309" s="12">
        <f>IF(AND(C309="",F309=""),"",IF(C309="","사번 미기재",IF(ISNA(MATCH(C309,'연차관리대장'!$A$5:$A$204,0)),"대장에 없는 사번",IF(A309="","사용일 미기재",IF(AND(F309="연차",G309=""),"일수 미기재",IF(AND(G309&lt;&gt;"",ISNUMBER(SEARCH("반차",F309)),N(G309)&lt;&gt;0.5),"반차는 0.5일",""))))))</f>
        <v/>
      </c>
    </row>
    <row r="310">
      <c r="A310" s="7" t="n"/>
      <c r="B310" s="7" t="n"/>
      <c r="C310" s="12" t="n"/>
      <c r="D310" s="12">
        <f>IF(C310="","",IFERROR(INDEX('연차관리대장'!$B$5:$B$204,MATCH(C310,'연차관리대장'!$A$5:$A$204,0)),""))</f>
        <v/>
      </c>
      <c r="E310" s="12">
        <f>IF(C310="","",IFERROR(INDEX('연차관리대장'!$C$5:$C$204,MATCH(C310,'연차관리대장'!$A$5:$A$204,0)),""))</f>
        <v/>
      </c>
      <c r="F310" s="12" t="n"/>
      <c r="G310" s="12" t="n"/>
      <c r="H310" s="12">
        <f>IF(F310="","",IF(OR(F310="오전 반차",F310="오후 반차"),0.5,IF(F310="연차",N(G310),0)))</f>
        <v/>
      </c>
      <c r="I310" s="7" t="n"/>
      <c r="J310" s="12" t="n"/>
      <c r="K310" s="12" t="n"/>
      <c r="L310" s="14" t="n"/>
      <c r="M310" s="12">
        <f>IF(AND(C310="",F310=""),"",IF(C310="","사번 미기재",IF(ISNA(MATCH(C310,'연차관리대장'!$A$5:$A$204,0)),"대장에 없는 사번",IF(A310="","사용일 미기재",IF(AND(F310="연차",G310=""),"일수 미기재",IF(AND(G310&lt;&gt;"",ISNUMBER(SEARCH("반차",F310)),N(G310)&lt;&gt;0.5),"반차는 0.5일",""))))))</f>
        <v/>
      </c>
    </row>
    <row r="311">
      <c r="A311" s="7" t="n"/>
      <c r="B311" s="7" t="n"/>
      <c r="C311" s="12" t="n"/>
      <c r="D311" s="12">
        <f>IF(C311="","",IFERROR(INDEX('연차관리대장'!$B$5:$B$204,MATCH(C311,'연차관리대장'!$A$5:$A$204,0)),""))</f>
        <v/>
      </c>
      <c r="E311" s="12">
        <f>IF(C311="","",IFERROR(INDEX('연차관리대장'!$C$5:$C$204,MATCH(C311,'연차관리대장'!$A$5:$A$204,0)),""))</f>
        <v/>
      </c>
      <c r="F311" s="12" t="n"/>
      <c r="G311" s="12" t="n"/>
      <c r="H311" s="12">
        <f>IF(F311="","",IF(OR(F311="오전 반차",F311="오후 반차"),0.5,IF(F311="연차",N(G311),0)))</f>
        <v/>
      </c>
      <c r="I311" s="7" t="n"/>
      <c r="J311" s="12" t="n"/>
      <c r="K311" s="12" t="n"/>
      <c r="L311" s="14" t="n"/>
      <c r="M311" s="12">
        <f>IF(AND(C311="",F311=""),"",IF(C311="","사번 미기재",IF(ISNA(MATCH(C311,'연차관리대장'!$A$5:$A$204,0)),"대장에 없는 사번",IF(A311="","사용일 미기재",IF(AND(F311="연차",G311=""),"일수 미기재",IF(AND(G311&lt;&gt;"",ISNUMBER(SEARCH("반차",F311)),N(G311)&lt;&gt;0.5),"반차는 0.5일",""))))))</f>
        <v/>
      </c>
    </row>
    <row r="312">
      <c r="A312" s="7" t="n"/>
      <c r="B312" s="7" t="n"/>
      <c r="C312" s="12" t="n"/>
      <c r="D312" s="12">
        <f>IF(C312="","",IFERROR(INDEX('연차관리대장'!$B$5:$B$204,MATCH(C312,'연차관리대장'!$A$5:$A$204,0)),""))</f>
        <v/>
      </c>
      <c r="E312" s="12">
        <f>IF(C312="","",IFERROR(INDEX('연차관리대장'!$C$5:$C$204,MATCH(C312,'연차관리대장'!$A$5:$A$204,0)),""))</f>
        <v/>
      </c>
      <c r="F312" s="12" t="n"/>
      <c r="G312" s="12" t="n"/>
      <c r="H312" s="12">
        <f>IF(F312="","",IF(OR(F312="오전 반차",F312="오후 반차"),0.5,IF(F312="연차",N(G312),0)))</f>
        <v/>
      </c>
      <c r="I312" s="7" t="n"/>
      <c r="J312" s="12" t="n"/>
      <c r="K312" s="12" t="n"/>
      <c r="L312" s="14" t="n"/>
      <c r="M312" s="12">
        <f>IF(AND(C312="",F312=""),"",IF(C312="","사번 미기재",IF(ISNA(MATCH(C312,'연차관리대장'!$A$5:$A$204,0)),"대장에 없는 사번",IF(A312="","사용일 미기재",IF(AND(F312="연차",G312=""),"일수 미기재",IF(AND(G312&lt;&gt;"",ISNUMBER(SEARCH("반차",F312)),N(G312)&lt;&gt;0.5),"반차는 0.5일",""))))))</f>
        <v/>
      </c>
    </row>
    <row r="313">
      <c r="A313" s="7" t="n"/>
      <c r="B313" s="7" t="n"/>
      <c r="C313" s="12" t="n"/>
      <c r="D313" s="12">
        <f>IF(C313="","",IFERROR(INDEX('연차관리대장'!$B$5:$B$204,MATCH(C313,'연차관리대장'!$A$5:$A$204,0)),""))</f>
        <v/>
      </c>
      <c r="E313" s="12">
        <f>IF(C313="","",IFERROR(INDEX('연차관리대장'!$C$5:$C$204,MATCH(C313,'연차관리대장'!$A$5:$A$204,0)),""))</f>
        <v/>
      </c>
      <c r="F313" s="12" t="n"/>
      <c r="G313" s="12" t="n"/>
      <c r="H313" s="12">
        <f>IF(F313="","",IF(OR(F313="오전 반차",F313="오후 반차"),0.5,IF(F313="연차",N(G313),0)))</f>
        <v/>
      </c>
      <c r="I313" s="7" t="n"/>
      <c r="J313" s="12" t="n"/>
      <c r="K313" s="12" t="n"/>
      <c r="L313" s="14" t="n"/>
      <c r="M313" s="12">
        <f>IF(AND(C313="",F313=""),"",IF(C313="","사번 미기재",IF(ISNA(MATCH(C313,'연차관리대장'!$A$5:$A$204,0)),"대장에 없는 사번",IF(A313="","사용일 미기재",IF(AND(F313="연차",G313=""),"일수 미기재",IF(AND(G313&lt;&gt;"",ISNUMBER(SEARCH("반차",F313)),N(G313)&lt;&gt;0.5),"반차는 0.5일",""))))))</f>
        <v/>
      </c>
    </row>
    <row r="314">
      <c r="A314" s="7" t="n"/>
      <c r="B314" s="7" t="n"/>
      <c r="C314" s="12" t="n"/>
      <c r="D314" s="12">
        <f>IF(C314="","",IFERROR(INDEX('연차관리대장'!$B$5:$B$204,MATCH(C314,'연차관리대장'!$A$5:$A$204,0)),""))</f>
        <v/>
      </c>
      <c r="E314" s="12">
        <f>IF(C314="","",IFERROR(INDEX('연차관리대장'!$C$5:$C$204,MATCH(C314,'연차관리대장'!$A$5:$A$204,0)),""))</f>
        <v/>
      </c>
      <c r="F314" s="12" t="n"/>
      <c r="G314" s="12" t="n"/>
      <c r="H314" s="12">
        <f>IF(F314="","",IF(OR(F314="오전 반차",F314="오후 반차"),0.5,IF(F314="연차",N(G314),0)))</f>
        <v/>
      </c>
      <c r="I314" s="7" t="n"/>
      <c r="J314" s="12" t="n"/>
      <c r="K314" s="12" t="n"/>
      <c r="L314" s="14" t="n"/>
      <c r="M314" s="12">
        <f>IF(AND(C314="",F314=""),"",IF(C314="","사번 미기재",IF(ISNA(MATCH(C314,'연차관리대장'!$A$5:$A$204,0)),"대장에 없는 사번",IF(A314="","사용일 미기재",IF(AND(F314="연차",G314=""),"일수 미기재",IF(AND(G314&lt;&gt;"",ISNUMBER(SEARCH("반차",F314)),N(G314)&lt;&gt;0.5),"반차는 0.5일",""))))))</f>
        <v/>
      </c>
    </row>
    <row r="315">
      <c r="A315" s="7" t="n"/>
      <c r="B315" s="7" t="n"/>
      <c r="C315" s="12" t="n"/>
      <c r="D315" s="12">
        <f>IF(C315="","",IFERROR(INDEX('연차관리대장'!$B$5:$B$204,MATCH(C315,'연차관리대장'!$A$5:$A$204,0)),""))</f>
        <v/>
      </c>
      <c r="E315" s="12">
        <f>IF(C315="","",IFERROR(INDEX('연차관리대장'!$C$5:$C$204,MATCH(C315,'연차관리대장'!$A$5:$A$204,0)),""))</f>
        <v/>
      </c>
      <c r="F315" s="12" t="n"/>
      <c r="G315" s="12" t="n"/>
      <c r="H315" s="12">
        <f>IF(F315="","",IF(OR(F315="오전 반차",F315="오후 반차"),0.5,IF(F315="연차",N(G315),0)))</f>
        <v/>
      </c>
      <c r="I315" s="7" t="n"/>
      <c r="J315" s="12" t="n"/>
      <c r="K315" s="12" t="n"/>
      <c r="L315" s="14" t="n"/>
      <c r="M315" s="12">
        <f>IF(AND(C315="",F315=""),"",IF(C315="","사번 미기재",IF(ISNA(MATCH(C315,'연차관리대장'!$A$5:$A$204,0)),"대장에 없는 사번",IF(A315="","사용일 미기재",IF(AND(F315="연차",G315=""),"일수 미기재",IF(AND(G315&lt;&gt;"",ISNUMBER(SEARCH("반차",F315)),N(G315)&lt;&gt;0.5),"반차는 0.5일",""))))))</f>
        <v/>
      </c>
    </row>
    <row r="316">
      <c r="A316" s="7" t="n"/>
      <c r="B316" s="7" t="n"/>
      <c r="C316" s="12" t="n"/>
      <c r="D316" s="12">
        <f>IF(C316="","",IFERROR(INDEX('연차관리대장'!$B$5:$B$204,MATCH(C316,'연차관리대장'!$A$5:$A$204,0)),""))</f>
        <v/>
      </c>
      <c r="E316" s="12">
        <f>IF(C316="","",IFERROR(INDEX('연차관리대장'!$C$5:$C$204,MATCH(C316,'연차관리대장'!$A$5:$A$204,0)),""))</f>
        <v/>
      </c>
      <c r="F316" s="12" t="n"/>
      <c r="G316" s="12" t="n"/>
      <c r="H316" s="12">
        <f>IF(F316="","",IF(OR(F316="오전 반차",F316="오후 반차"),0.5,IF(F316="연차",N(G316),0)))</f>
        <v/>
      </c>
      <c r="I316" s="7" t="n"/>
      <c r="J316" s="12" t="n"/>
      <c r="K316" s="12" t="n"/>
      <c r="L316" s="14" t="n"/>
      <c r="M316" s="12">
        <f>IF(AND(C316="",F316=""),"",IF(C316="","사번 미기재",IF(ISNA(MATCH(C316,'연차관리대장'!$A$5:$A$204,0)),"대장에 없는 사번",IF(A316="","사용일 미기재",IF(AND(F316="연차",G316=""),"일수 미기재",IF(AND(G316&lt;&gt;"",ISNUMBER(SEARCH("반차",F316)),N(G316)&lt;&gt;0.5),"반차는 0.5일",""))))))</f>
        <v/>
      </c>
    </row>
    <row r="317">
      <c r="A317" s="7" t="n"/>
      <c r="B317" s="7" t="n"/>
      <c r="C317" s="12" t="n"/>
      <c r="D317" s="12">
        <f>IF(C317="","",IFERROR(INDEX('연차관리대장'!$B$5:$B$204,MATCH(C317,'연차관리대장'!$A$5:$A$204,0)),""))</f>
        <v/>
      </c>
      <c r="E317" s="12">
        <f>IF(C317="","",IFERROR(INDEX('연차관리대장'!$C$5:$C$204,MATCH(C317,'연차관리대장'!$A$5:$A$204,0)),""))</f>
        <v/>
      </c>
      <c r="F317" s="12" t="n"/>
      <c r="G317" s="12" t="n"/>
      <c r="H317" s="12">
        <f>IF(F317="","",IF(OR(F317="오전 반차",F317="오후 반차"),0.5,IF(F317="연차",N(G317),0)))</f>
        <v/>
      </c>
      <c r="I317" s="7" t="n"/>
      <c r="J317" s="12" t="n"/>
      <c r="K317" s="12" t="n"/>
      <c r="L317" s="14" t="n"/>
      <c r="M317" s="12">
        <f>IF(AND(C317="",F317=""),"",IF(C317="","사번 미기재",IF(ISNA(MATCH(C317,'연차관리대장'!$A$5:$A$204,0)),"대장에 없는 사번",IF(A317="","사용일 미기재",IF(AND(F317="연차",G317=""),"일수 미기재",IF(AND(G317&lt;&gt;"",ISNUMBER(SEARCH("반차",F317)),N(G317)&lt;&gt;0.5),"반차는 0.5일",""))))))</f>
        <v/>
      </c>
    </row>
    <row r="318">
      <c r="A318" s="7" t="n"/>
      <c r="B318" s="7" t="n"/>
      <c r="C318" s="12" t="n"/>
      <c r="D318" s="12">
        <f>IF(C318="","",IFERROR(INDEX('연차관리대장'!$B$5:$B$204,MATCH(C318,'연차관리대장'!$A$5:$A$204,0)),""))</f>
        <v/>
      </c>
      <c r="E318" s="12">
        <f>IF(C318="","",IFERROR(INDEX('연차관리대장'!$C$5:$C$204,MATCH(C318,'연차관리대장'!$A$5:$A$204,0)),""))</f>
        <v/>
      </c>
      <c r="F318" s="12" t="n"/>
      <c r="G318" s="12" t="n"/>
      <c r="H318" s="12">
        <f>IF(F318="","",IF(OR(F318="오전 반차",F318="오후 반차"),0.5,IF(F318="연차",N(G318),0)))</f>
        <v/>
      </c>
      <c r="I318" s="7" t="n"/>
      <c r="J318" s="12" t="n"/>
      <c r="K318" s="12" t="n"/>
      <c r="L318" s="14" t="n"/>
      <c r="M318" s="12">
        <f>IF(AND(C318="",F318=""),"",IF(C318="","사번 미기재",IF(ISNA(MATCH(C318,'연차관리대장'!$A$5:$A$204,0)),"대장에 없는 사번",IF(A318="","사용일 미기재",IF(AND(F318="연차",G318=""),"일수 미기재",IF(AND(G318&lt;&gt;"",ISNUMBER(SEARCH("반차",F318)),N(G318)&lt;&gt;0.5),"반차는 0.5일",""))))))</f>
        <v/>
      </c>
    </row>
    <row r="319">
      <c r="A319" s="7" t="n"/>
      <c r="B319" s="7" t="n"/>
      <c r="C319" s="12" t="n"/>
      <c r="D319" s="12">
        <f>IF(C319="","",IFERROR(INDEX('연차관리대장'!$B$5:$B$204,MATCH(C319,'연차관리대장'!$A$5:$A$204,0)),""))</f>
        <v/>
      </c>
      <c r="E319" s="12">
        <f>IF(C319="","",IFERROR(INDEX('연차관리대장'!$C$5:$C$204,MATCH(C319,'연차관리대장'!$A$5:$A$204,0)),""))</f>
        <v/>
      </c>
      <c r="F319" s="12" t="n"/>
      <c r="G319" s="12" t="n"/>
      <c r="H319" s="12">
        <f>IF(F319="","",IF(OR(F319="오전 반차",F319="오후 반차"),0.5,IF(F319="연차",N(G319),0)))</f>
        <v/>
      </c>
      <c r="I319" s="7" t="n"/>
      <c r="J319" s="12" t="n"/>
      <c r="K319" s="12" t="n"/>
      <c r="L319" s="14" t="n"/>
      <c r="M319" s="12">
        <f>IF(AND(C319="",F319=""),"",IF(C319="","사번 미기재",IF(ISNA(MATCH(C319,'연차관리대장'!$A$5:$A$204,0)),"대장에 없는 사번",IF(A319="","사용일 미기재",IF(AND(F319="연차",G319=""),"일수 미기재",IF(AND(G319&lt;&gt;"",ISNUMBER(SEARCH("반차",F319)),N(G319)&lt;&gt;0.5),"반차는 0.5일",""))))))</f>
        <v/>
      </c>
    </row>
    <row r="320">
      <c r="A320" s="7" t="n"/>
      <c r="B320" s="7" t="n"/>
      <c r="C320" s="12" t="n"/>
      <c r="D320" s="12">
        <f>IF(C320="","",IFERROR(INDEX('연차관리대장'!$B$5:$B$204,MATCH(C320,'연차관리대장'!$A$5:$A$204,0)),""))</f>
        <v/>
      </c>
      <c r="E320" s="12">
        <f>IF(C320="","",IFERROR(INDEX('연차관리대장'!$C$5:$C$204,MATCH(C320,'연차관리대장'!$A$5:$A$204,0)),""))</f>
        <v/>
      </c>
      <c r="F320" s="12" t="n"/>
      <c r="G320" s="12" t="n"/>
      <c r="H320" s="12">
        <f>IF(F320="","",IF(OR(F320="오전 반차",F320="오후 반차"),0.5,IF(F320="연차",N(G320),0)))</f>
        <v/>
      </c>
      <c r="I320" s="7" t="n"/>
      <c r="J320" s="12" t="n"/>
      <c r="K320" s="12" t="n"/>
      <c r="L320" s="14" t="n"/>
      <c r="M320" s="12">
        <f>IF(AND(C320="",F320=""),"",IF(C320="","사번 미기재",IF(ISNA(MATCH(C320,'연차관리대장'!$A$5:$A$204,0)),"대장에 없는 사번",IF(A320="","사용일 미기재",IF(AND(F320="연차",G320=""),"일수 미기재",IF(AND(G320&lt;&gt;"",ISNUMBER(SEARCH("반차",F320)),N(G320)&lt;&gt;0.5),"반차는 0.5일",""))))))</f>
        <v/>
      </c>
    </row>
    <row r="321">
      <c r="A321" s="7" t="n"/>
      <c r="B321" s="7" t="n"/>
      <c r="C321" s="12" t="n"/>
      <c r="D321" s="12">
        <f>IF(C321="","",IFERROR(INDEX('연차관리대장'!$B$5:$B$204,MATCH(C321,'연차관리대장'!$A$5:$A$204,0)),""))</f>
        <v/>
      </c>
      <c r="E321" s="12">
        <f>IF(C321="","",IFERROR(INDEX('연차관리대장'!$C$5:$C$204,MATCH(C321,'연차관리대장'!$A$5:$A$204,0)),""))</f>
        <v/>
      </c>
      <c r="F321" s="12" t="n"/>
      <c r="G321" s="12" t="n"/>
      <c r="H321" s="12">
        <f>IF(F321="","",IF(OR(F321="오전 반차",F321="오후 반차"),0.5,IF(F321="연차",N(G321),0)))</f>
        <v/>
      </c>
      <c r="I321" s="7" t="n"/>
      <c r="J321" s="12" t="n"/>
      <c r="K321" s="12" t="n"/>
      <c r="L321" s="14" t="n"/>
      <c r="M321" s="12">
        <f>IF(AND(C321="",F321=""),"",IF(C321="","사번 미기재",IF(ISNA(MATCH(C321,'연차관리대장'!$A$5:$A$204,0)),"대장에 없는 사번",IF(A321="","사용일 미기재",IF(AND(F321="연차",G321=""),"일수 미기재",IF(AND(G321&lt;&gt;"",ISNUMBER(SEARCH("반차",F321)),N(G321)&lt;&gt;0.5),"반차는 0.5일",""))))))</f>
        <v/>
      </c>
    </row>
    <row r="322">
      <c r="A322" s="7" t="n"/>
      <c r="B322" s="7" t="n"/>
      <c r="C322" s="12" t="n"/>
      <c r="D322" s="12">
        <f>IF(C322="","",IFERROR(INDEX('연차관리대장'!$B$5:$B$204,MATCH(C322,'연차관리대장'!$A$5:$A$204,0)),""))</f>
        <v/>
      </c>
      <c r="E322" s="12">
        <f>IF(C322="","",IFERROR(INDEX('연차관리대장'!$C$5:$C$204,MATCH(C322,'연차관리대장'!$A$5:$A$204,0)),""))</f>
        <v/>
      </c>
      <c r="F322" s="12" t="n"/>
      <c r="G322" s="12" t="n"/>
      <c r="H322" s="12">
        <f>IF(F322="","",IF(OR(F322="오전 반차",F322="오후 반차"),0.5,IF(F322="연차",N(G322),0)))</f>
        <v/>
      </c>
      <c r="I322" s="7" t="n"/>
      <c r="J322" s="12" t="n"/>
      <c r="K322" s="12" t="n"/>
      <c r="L322" s="14" t="n"/>
      <c r="M322" s="12">
        <f>IF(AND(C322="",F322=""),"",IF(C322="","사번 미기재",IF(ISNA(MATCH(C322,'연차관리대장'!$A$5:$A$204,0)),"대장에 없는 사번",IF(A322="","사용일 미기재",IF(AND(F322="연차",G322=""),"일수 미기재",IF(AND(G322&lt;&gt;"",ISNUMBER(SEARCH("반차",F322)),N(G322)&lt;&gt;0.5),"반차는 0.5일",""))))))</f>
        <v/>
      </c>
    </row>
    <row r="323">
      <c r="A323" s="7" t="n"/>
      <c r="B323" s="7" t="n"/>
      <c r="C323" s="12" t="n"/>
      <c r="D323" s="12">
        <f>IF(C323="","",IFERROR(INDEX('연차관리대장'!$B$5:$B$204,MATCH(C323,'연차관리대장'!$A$5:$A$204,0)),""))</f>
        <v/>
      </c>
      <c r="E323" s="12">
        <f>IF(C323="","",IFERROR(INDEX('연차관리대장'!$C$5:$C$204,MATCH(C323,'연차관리대장'!$A$5:$A$204,0)),""))</f>
        <v/>
      </c>
      <c r="F323" s="12" t="n"/>
      <c r="G323" s="12" t="n"/>
      <c r="H323" s="12">
        <f>IF(F323="","",IF(OR(F323="오전 반차",F323="오후 반차"),0.5,IF(F323="연차",N(G323),0)))</f>
        <v/>
      </c>
      <c r="I323" s="7" t="n"/>
      <c r="J323" s="12" t="n"/>
      <c r="K323" s="12" t="n"/>
      <c r="L323" s="14" t="n"/>
      <c r="M323" s="12">
        <f>IF(AND(C323="",F323=""),"",IF(C323="","사번 미기재",IF(ISNA(MATCH(C323,'연차관리대장'!$A$5:$A$204,0)),"대장에 없는 사번",IF(A323="","사용일 미기재",IF(AND(F323="연차",G323=""),"일수 미기재",IF(AND(G323&lt;&gt;"",ISNUMBER(SEARCH("반차",F323)),N(G323)&lt;&gt;0.5),"반차는 0.5일",""))))))</f>
        <v/>
      </c>
    </row>
    <row r="324">
      <c r="A324" s="7" t="n"/>
      <c r="B324" s="7" t="n"/>
      <c r="C324" s="12" t="n"/>
      <c r="D324" s="12">
        <f>IF(C324="","",IFERROR(INDEX('연차관리대장'!$B$5:$B$204,MATCH(C324,'연차관리대장'!$A$5:$A$204,0)),""))</f>
        <v/>
      </c>
      <c r="E324" s="12">
        <f>IF(C324="","",IFERROR(INDEX('연차관리대장'!$C$5:$C$204,MATCH(C324,'연차관리대장'!$A$5:$A$204,0)),""))</f>
        <v/>
      </c>
      <c r="F324" s="12" t="n"/>
      <c r="G324" s="12" t="n"/>
      <c r="H324" s="12">
        <f>IF(F324="","",IF(OR(F324="오전 반차",F324="오후 반차"),0.5,IF(F324="연차",N(G324),0)))</f>
        <v/>
      </c>
      <c r="I324" s="7" t="n"/>
      <c r="J324" s="12" t="n"/>
      <c r="K324" s="12" t="n"/>
      <c r="L324" s="14" t="n"/>
      <c r="M324" s="12">
        <f>IF(AND(C324="",F324=""),"",IF(C324="","사번 미기재",IF(ISNA(MATCH(C324,'연차관리대장'!$A$5:$A$204,0)),"대장에 없는 사번",IF(A324="","사용일 미기재",IF(AND(F324="연차",G324=""),"일수 미기재",IF(AND(G324&lt;&gt;"",ISNUMBER(SEARCH("반차",F324)),N(G324)&lt;&gt;0.5),"반차는 0.5일",""))))))</f>
        <v/>
      </c>
    </row>
    <row r="325">
      <c r="A325" s="7" t="n"/>
      <c r="B325" s="7" t="n"/>
      <c r="C325" s="12" t="n"/>
      <c r="D325" s="12">
        <f>IF(C325="","",IFERROR(INDEX('연차관리대장'!$B$5:$B$204,MATCH(C325,'연차관리대장'!$A$5:$A$204,0)),""))</f>
        <v/>
      </c>
      <c r="E325" s="12">
        <f>IF(C325="","",IFERROR(INDEX('연차관리대장'!$C$5:$C$204,MATCH(C325,'연차관리대장'!$A$5:$A$204,0)),""))</f>
        <v/>
      </c>
      <c r="F325" s="12" t="n"/>
      <c r="G325" s="12" t="n"/>
      <c r="H325" s="12">
        <f>IF(F325="","",IF(OR(F325="오전 반차",F325="오후 반차"),0.5,IF(F325="연차",N(G325),0)))</f>
        <v/>
      </c>
      <c r="I325" s="7" t="n"/>
      <c r="J325" s="12" t="n"/>
      <c r="K325" s="12" t="n"/>
      <c r="L325" s="14" t="n"/>
      <c r="M325" s="12">
        <f>IF(AND(C325="",F325=""),"",IF(C325="","사번 미기재",IF(ISNA(MATCH(C325,'연차관리대장'!$A$5:$A$204,0)),"대장에 없는 사번",IF(A325="","사용일 미기재",IF(AND(F325="연차",G325=""),"일수 미기재",IF(AND(G325&lt;&gt;"",ISNUMBER(SEARCH("반차",F325)),N(G325)&lt;&gt;0.5),"반차는 0.5일",""))))))</f>
        <v/>
      </c>
    </row>
    <row r="326">
      <c r="A326" s="7" t="n"/>
      <c r="B326" s="7" t="n"/>
      <c r="C326" s="12" t="n"/>
      <c r="D326" s="12">
        <f>IF(C326="","",IFERROR(INDEX('연차관리대장'!$B$5:$B$204,MATCH(C326,'연차관리대장'!$A$5:$A$204,0)),""))</f>
        <v/>
      </c>
      <c r="E326" s="12">
        <f>IF(C326="","",IFERROR(INDEX('연차관리대장'!$C$5:$C$204,MATCH(C326,'연차관리대장'!$A$5:$A$204,0)),""))</f>
        <v/>
      </c>
      <c r="F326" s="12" t="n"/>
      <c r="G326" s="12" t="n"/>
      <c r="H326" s="12">
        <f>IF(F326="","",IF(OR(F326="오전 반차",F326="오후 반차"),0.5,IF(F326="연차",N(G326),0)))</f>
        <v/>
      </c>
      <c r="I326" s="7" t="n"/>
      <c r="J326" s="12" t="n"/>
      <c r="K326" s="12" t="n"/>
      <c r="L326" s="14" t="n"/>
      <c r="M326" s="12">
        <f>IF(AND(C326="",F326=""),"",IF(C326="","사번 미기재",IF(ISNA(MATCH(C326,'연차관리대장'!$A$5:$A$204,0)),"대장에 없는 사번",IF(A326="","사용일 미기재",IF(AND(F326="연차",G326=""),"일수 미기재",IF(AND(G326&lt;&gt;"",ISNUMBER(SEARCH("반차",F326)),N(G326)&lt;&gt;0.5),"반차는 0.5일",""))))))</f>
        <v/>
      </c>
    </row>
    <row r="327">
      <c r="A327" s="7" t="n"/>
      <c r="B327" s="7" t="n"/>
      <c r="C327" s="12" t="n"/>
      <c r="D327" s="12">
        <f>IF(C327="","",IFERROR(INDEX('연차관리대장'!$B$5:$B$204,MATCH(C327,'연차관리대장'!$A$5:$A$204,0)),""))</f>
        <v/>
      </c>
      <c r="E327" s="12">
        <f>IF(C327="","",IFERROR(INDEX('연차관리대장'!$C$5:$C$204,MATCH(C327,'연차관리대장'!$A$5:$A$204,0)),""))</f>
        <v/>
      </c>
      <c r="F327" s="12" t="n"/>
      <c r="G327" s="12" t="n"/>
      <c r="H327" s="12">
        <f>IF(F327="","",IF(OR(F327="오전 반차",F327="오후 반차"),0.5,IF(F327="연차",N(G327),0)))</f>
        <v/>
      </c>
      <c r="I327" s="7" t="n"/>
      <c r="J327" s="12" t="n"/>
      <c r="K327" s="12" t="n"/>
      <c r="L327" s="14" t="n"/>
      <c r="M327" s="12">
        <f>IF(AND(C327="",F327=""),"",IF(C327="","사번 미기재",IF(ISNA(MATCH(C327,'연차관리대장'!$A$5:$A$204,0)),"대장에 없는 사번",IF(A327="","사용일 미기재",IF(AND(F327="연차",G327=""),"일수 미기재",IF(AND(G327&lt;&gt;"",ISNUMBER(SEARCH("반차",F327)),N(G327)&lt;&gt;0.5),"반차는 0.5일",""))))))</f>
        <v/>
      </c>
    </row>
    <row r="328">
      <c r="A328" s="7" t="n"/>
      <c r="B328" s="7" t="n"/>
      <c r="C328" s="12" t="n"/>
      <c r="D328" s="12">
        <f>IF(C328="","",IFERROR(INDEX('연차관리대장'!$B$5:$B$204,MATCH(C328,'연차관리대장'!$A$5:$A$204,0)),""))</f>
        <v/>
      </c>
      <c r="E328" s="12">
        <f>IF(C328="","",IFERROR(INDEX('연차관리대장'!$C$5:$C$204,MATCH(C328,'연차관리대장'!$A$5:$A$204,0)),""))</f>
        <v/>
      </c>
      <c r="F328" s="12" t="n"/>
      <c r="G328" s="12" t="n"/>
      <c r="H328" s="12">
        <f>IF(F328="","",IF(OR(F328="오전 반차",F328="오후 반차"),0.5,IF(F328="연차",N(G328),0)))</f>
        <v/>
      </c>
      <c r="I328" s="7" t="n"/>
      <c r="J328" s="12" t="n"/>
      <c r="K328" s="12" t="n"/>
      <c r="L328" s="14" t="n"/>
      <c r="M328" s="12">
        <f>IF(AND(C328="",F328=""),"",IF(C328="","사번 미기재",IF(ISNA(MATCH(C328,'연차관리대장'!$A$5:$A$204,0)),"대장에 없는 사번",IF(A328="","사용일 미기재",IF(AND(F328="연차",G328=""),"일수 미기재",IF(AND(G328&lt;&gt;"",ISNUMBER(SEARCH("반차",F328)),N(G328)&lt;&gt;0.5),"반차는 0.5일",""))))))</f>
        <v/>
      </c>
    </row>
    <row r="329">
      <c r="A329" s="7" t="n"/>
      <c r="B329" s="7" t="n"/>
      <c r="C329" s="12" t="n"/>
      <c r="D329" s="12">
        <f>IF(C329="","",IFERROR(INDEX('연차관리대장'!$B$5:$B$204,MATCH(C329,'연차관리대장'!$A$5:$A$204,0)),""))</f>
        <v/>
      </c>
      <c r="E329" s="12">
        <f>IF(C329="","",IFERROR(INDEX('연차관리대장'!$C$5:$C$204,MATCH(C329,'연차관리대장'!$A$5:$A$204,0)),""))</f>
        <v/>
      </c>
      <c r="F329" s="12" t="n"/>
      <c r="G329" s="12" t="n"/>
      <c r="H329" s="12">
        <f>IF(F329="","",IF(OR(F329="오전 반차",F329="오후 반차"),0.5,IF(F329="연차",N(G329),0)))</f>
        <v/>
      </c>
      <c r="I329" s="7" t="n"/>
      <c r="J329" s="12" t="n"/>
      <c r="K329" s="12" t="n"/>
      <c r="L329" s="14" t="n"/>
      <c r="M329" s="12">
        <f>IF(AND(C329="",F329=""),"",IF(C329="","사번 미기재",IF(ISNA(MATCH(C329,'연차관리대장'!$A$5:$A$204,0)),"대장에 없는 사번",IF(A329="","사용일 미기재",IF(AND(F329="연차",G329=""),"일수 미기재",IF(AND(G329&lt;&gt;"",ISNUMBER(SEARCH("반차",F329)),N(G329)&lt;&gt;0.5),"반차는 0.5일",""))))))</f>
        <v/>
      </c>
    </row>
    <row r="330">
      <c r="A330" s="7" t="n"/>
      <c r="B330" s="7" t="n"/>
      <c r="C330" s="12" t="n"/>
      <c r="D330" s="12">
        <f>IF(C330="","",IFERROR(INDEX('연차관리대장'!$B$5:$B$204,MATCH(C330,'연차관리대장'!$A$5:$A$204,0)),""))</f>
        <v/>
      </c>
      <c r="E330" s="12">
        <f>IF(C330="","",IFERROR(INDEX('연차관리대장'!$C$5:$C$204,MATCH(C330,'연차관리대장'!$A$5:$A$204,0)),""))</f>
        <v/>
      </c>
      <c r="F330" s="12" t="n"/>
      <c r="G330" s="12" t="n"/>
      <c r="H330" s="12">
        <f>IF(F330="","",IF(OR(F330="오전 반차",F330="오후 반차"),0.5,IF(F330="연차",N(G330),0)))</f>
        <v/>
      </c>
      <c r="I330" s="7" t="n"/>
      <c r="J330" s="12" t="n"/>
      <c r="K330" s="12" t="n"/>
      <c r="L330" s="14" t="n"/>
      <c r="M330" s="12">
        <f>IF(AND(C330="",F330=""),"",IF(C330="","사번 미기재",IF(ISNA(MATCH(C330,'연차관리대장'!$A$5:$A$204,0)),"대장에 없는 사번",IF(A330="","사용일 미기재",IF(AND(F330="연차",G330=""),"일수 미기재",IF(AND(G330&lt;&gt;"",ISNUMBER(SEARCH("반차",F330)),N(G330)&lt;&gt;0.5),"반차는 0.5일",""))))))</f>
        <v/>
      </c>
    </row>
    <row r="331">
      <c r="A331" s="7" t="n"/>
      <c r="B331" s="7" t="n"/>
      <c r="C331" s="12" t="n"/>
      <c r="D331" s="12">
        <f>IF(C331="","",IFERROR(INDEX('연차관리대장'!$B$5:$B$204,MATCH(C331,'연차관리대장'!$A$5:$A$204,0)),""))</f>
        <v/>
      </c>
      <c r="E331" s="12">
        <f>IF(C331="","",IFERROR(INDEX('연차관리대장'!$C$5:$C$204,MATCH(C331,'연차관리대장'!$A$5:$A$204,0)),""))</f>
        <v/>
      </c>
      <c r="F331" s="12" t="n"/>
      <c r="G331" s="12" t="n"/>
      <c r="H331" s="12">
        <f>IF(F331="","",IF(OR(F331="오전 반차",F331="오후 반차"),0.5,IF(F331="연차",N(G331),0)))</f>
        <v/>
      </c>
      <c r="I331" s="7" t="n"/>
      <c r="J331" s="12" t="n"/>
      <c r="K331" s="12" t="n"/>
      <c r="L331" s="14" t="n"/>
      <c r="M331" s="12">
        <f>IF(AND(C331="",F331=""),"",IF(C331="","사번 미기재",IF(ISNA(MATCH(C331,'연차관리대장'!$A$5:$A$204,0)),"대장에 없는 사번",IF(A331="","사용일 미기재",IF(AND(F331="연차",G331=""),"일수 미기재",IF(AND(G331&lt;&gt;"",ISNUMBER(SEARCH("반차",F331)),N(G331)&lt;&gt;0.5),"반차는 0.5일",""))))))</f>
        <v/>
      </c>
    </row>
    <row r="332">
      <c r="A332" s="7" t="n"/>
      <c r="B332" s="7" t="n"/>
      <c r="C332" s="12" t="n"/>
      <c r="D332" s="12">
        <f>IF(C332="","",IFERROR(INDEX('연차관리대장'!$B$5:$B$204,MATCH(C332,'연차관리대장'!$A$5:$A$204,0)),""))</f>
        <v/>
      </c>
      <c r="E332" s="12">
        <f>IF(C332="","",IFERROR(INDEX('연차관리대장'!$C$5:$C$204,MATCH(C332,'연차관리대장'!$A$5:$A$204,0)),""))</f>
        <v/>
      </c>
      <c r="F332" s="12" t="n"/>
      <c r="G332" s="12" t="n"/>
      <c r="H332" s="12">
        <f>IF(F332="","",IF(OR(F332="오전 반차",F332="오후 반차"),0.5,IF(F332="연차",N(G332),0)))</f>
        <v/>
      </c>
      <c r="I332" s="7" t="n"/>
      <c r="J332" s="12" t="n"/>
      <c r="K332" s="12" t="n"/>
      <c r="L332" s="14" t="n"/>
      <c r="M332" s="12">
        <f>IF(AND(C332="",F332=""),"",IF(C332="","사번 미기재",IF(ISNA(MATCH(C332,'연차관리대장'!$A$5:$A$204,0)),"대장에 없는 사번",IF(A332="","사용일 미기재",IF(AND(F332="연차",G332=""),"일수 미기재",IF(AND(G332&lt;&gt;"",ISNUMBER(SEARCH("반차",F332)),N(G332)&lt;&gt;0.5),"반차는 0.5일",""))))))</f>
        <v/>
      </c>
    </row>
    <row r="333">
      <c r="A333" s="7" t="n"/>
      <c r="B333" s="7" t="n"/>
      <c r="C333" s="12" t="n"/>
      <c r="D333" s="12">
        <f>IF(C333="","",IFERROR(INDEX('연차관리대장'!$B$5:$B$204,MATCH(C333,'연차관리대장'!$A$5:$A$204,0)),""))</f>
        <v/>
      </c>
      <c r="E333" s="12">
        <f>IF(C333="","",IFERROR(INDEX('연차관리대장'!$C$5:$C$204,MATCH(C333,'연차관리대장'!$A$5:$A$204,0)),""))</f>
        <v/>
      </c>
      <c r="F333" s="12" t="n"/>
      <c r="G333" s="12" t="n"/>
      <c r="H333" s="12">
        <f>IF(F333="","",IF(OR(F333="오전 반차",F333="오후 반차"),0.5,IF(F333="연차",N(G333),0)))</f>
        <v/>
      </c>
      <c r="I333" s="7" t="n"/>
      <c r="J333" s="12" t="n"/>
      <c r="K333" s="12" t="n"/>
      <c r="L333" s="14" t="n"/>
      <c r="M333" s="12">
        <f>IF(AND(C333="",F333=""),"",IF(C333="","사번 미기재",IF(ISNA(MATCH(C333,'연차관리대장'!$A$5:$A$204,0)),"대장에 없는 사번",IF(A333="","사용일 미기재",IF(AND(F333="연차",G333=""),"일수 미기재",IF(AND(G333&lt;&gt;"",ISNUMBER(SEARCH("반차",F333)),N(G333)&lt;&gt;0.5),"반차는 0.5일",""))))))</f>
        <v/>
      </c>
    </row>
    <row r="334">
      <c r="A334" s="7" t="n"/>
      <c r="B334" s="7" t="n"/>
      <c r="C334" s="12" t="n"/>
      <c r="D334" s="12">
        <f>IF(C334="","",IFERROR(INDEX('연차관리대장'!$B$5:$B$204,MATCH(C334,'연차관리대장'!$A$5:$A$204,0)),""))</f>
        <v/>
      </c>
      <c r="E334" s="12">
        <f>IF(C334="","",IFERROR(INDEX('연차관리대장'!$C$5:$C$204,MATCH(C334,'연차관리대장'!$A$5:$A$204,0)),""))</f>
        <v/>
      </c>
      <c r="F334" s="12" t="n"/>
      <c r="G334" s="12" t="n"/>
      <c r="H334" s="12">
        <f>IF(F334="","",IF(OR(F334="오전 반차",F334="오후 반차"),0.5,IF(F334="연차",N(G334),0)))</f>
        <v/>
      </c>
      <c r="I334" s="7" t="n"/>
      <c r="J334" s="12" t="n"/>
      <c r="K334" s="12" t="n"/>
      <c r="L334" s="14" t="n"/>
      <c r="M334" s="12">
        <f>IF(AND(C334="",F334=""),"",IF(C334="","사번 미기재",IF(ISNA(MATCH(C334,'연차관리대장'!$A$5:$A$204,0)),"대장에 없는 사번",IF(A334="","사용일 미기재",IF(AND(F334="연차",G334=""),"일수 미기재",IF(AND(G334&lt;&gt;"",ISNUMBER(SEARCH("반차",F334)),N(G334)&lt;&gt;0.5),"반차는 0.5일",""))))))</f>
        <v/>
      </c>
    </row>
    <row r="335">
      <c r="A335" s="7" t="n"/>
      <c r="B335" s="7" t="n"/>
      <c r="C335" s="12" t="n"/>
      <c r="D335" s="12">
        <f>IF(C335="","",IFERROR(INDEX('연차관리대장'!$B$5:$B$204,MATCH(C335,'연차관리대장'!$A$5:$A$204,0)),""))</f>
        <v/>
      </c>
      <c r="E335" s="12">
        <f>IF(C335="","",IFERROR(INDEX('연차관리대장'!$C$5:$C$204,MATCH(C335,'연차관리대장'!$A$5:$A$204,0)),""))</f>
        <v/>
      </c>
      <c r="F335" s="12" t="n"/>
      <c r="G335" s="12" t="n"/>
      <c r="H335" s="12">
        <f>IF(F335="","",IF(OR(F335="오전 반차",F335="오후 반차"),0.5,IF(F335="연차",N(G335),0)))</f>
        <v/>
      </c>
      <c r="I335" s="7" t="n"/>
      <c r="J335" s="12" t="n"/>
      <c r="K335" s="12" t="n"/>
      <c r="L335" s="14" t="n"/>
      <c r="M335" s="12">
        <f>IF(AND(C335="",F335=""),"",IF(C335="","사번 미기재",IF(ISNA(MATCH(C335,'연차관리대장'!$A$5:$A$204,0)),"대장에 없는 사번",IF(A335="","사용일 미기재",IF(AND(F335="연차",G335=""),"일수 미기재",IF(AND(G335&lt;&gt;"",ISNUMBER(SEARCH("반차",F335)),N(G335)&lt;&gt;0.5),"반차는 0.5일",""))))))</f>
        <v/>
      </c>
    </row>
    <row r="336">
      <c r="A336" s="7" t="n"/>
      <c r="B336" s="7" t="n"/>
      <c r="C336" s="12" t="n"/>
      <c r="D336" s="12">
        <f>IF(C336="","",IFERROR(INDEX('연차관리대장'!$B$5:$B$204,MATCH(C336,'연차관리대장'!$A$5:$A$204,0)),""))</f>
        <v/>
      </c>
      <c r="E336" s="12">
        <f>IF(C336="","",IFERROR(INDEX('연차관리대장'!$C$5:$C$204,MATCH(C336,'연차관리대장'!$A$5:$A$204,0)),""))</f>
        <v/>
      </c>
      <c r="F336" s="12" t="n"/>
      <c r="G336" s="12" t="n"/>
      <c r="H336" s="12">
        <f>IF(F336="","",IF(OR(F336="오전 반차",F336="오후 반차"),0.5,IF(F336="연차",N(G336),0)))</f>
        <v/>
      </c>
      <c r="I336" s="7" t="n"/>
      <c r="J336" s="12" t="n"/>
      <c r="K336" s="12" t="n"/>
      <c r="L336" s="14" t="n"/>
      <c r="M336" s="12">
        <f>IF(AND(C336="",F336=""),"",IF(C336="","사번 미기재",IF(ISNA(MATCH(C336,'연차관리대장'!$A$5:$A$204,0)),"대장에 없는 사번",IF(A336="","사용일 미기재",IF(AND(F336="연차",G336=""),"일수 미기재",IF(AND(G336&lt;&gt;"",ISNUMBER(SEARCH("반차",F336)),N(G336)&lt;&gt;0.5),"반차는 0.5일",""))))))</f>
        <v/>
      </c>
    </row>
    <row r="337">
      <c r="A337" s="7" t="n"/>
      <c r="B337" s="7" t="n"/>
      <c r="C337" s="12" t="n"/>
      <c r="D337" s="12">
        <f>IF(C337="","",IFERROR(INDEX('연차관리대장'!$B$5:$B$204,MATCH(C337,'연차관리대장'!$A$5:$A$204,0)),""))</f>
        <v/>
      </c>
      <c r="E337" s="12">
        <f>IF(C337="","",IFERROR(INDEX('연차관리대장'!$C$5:$C$204,MATCH(C337,'연차관리대장'!$A$5:$A$204,0)),""))</f>
        <v/>
      </c>
      <c r="F337" s="12" t="n"/>
      <c r="G337" s="12" t="n"/>
      <c r="H337" s="12">
        <f>IF(F337="","",IF(OR(F337="오전 반차",F337="오후 반차"),0.5,IF(F337="연차",N(G337),0)))</f>
        <v/>
      </c>
      <c r="I337" s="7" t="n"/>
      <c r="J337" s="12" t="n"/>
      <c r="K337" s="12" t="n"/>
      <c r="L337" s="14" t="n"/>
      <c r="M337" s="12">
        <f>IF(AND(C337="",F337=""),"",IF(C337="","사번 미기재",IF(ISNA(MATCH(C337,'연차관리대장'!$A$5:$A$204,0)),"대장에 없는 사번",IF(A337="","사용일 미기재",IF(AND(F337="연차",G337=""),"일수 미기재",IF(AND(G337&lt;&gt;"",ISNUMBER(SEARCH("반차",F337)),N(G337)&lt;&gt;0.5),"반차는 0.5일",""))))))</f>
        <v/>
      </c>
    </row>
    <row r="338">
      <c r="A338" s="7" t="n"/>
      <c r="B338" s="7" t="n"/>
      <c r="C338" s="12" t="n"/>
      <c r="D338" s="12">
        <f>IF(C338="","",IFERROR(INDEX('연차관리대장'!$B$5:$B$204,MATCH(C338,'연차관리대장'!$A$5:$A$204,0)),""))</f>
        <v/>
      </c>
      <c r="E338" s="12">
        <f>IF(C338="","",IFERROR(INDEX('연차관리대장'!$C$5:$C$204,MATCH(C338,'연차관리대장'!$A$5:$A$204,0)),""))</f>
        <v/>
      </c>
      <c r="F338" s="12" t="n"/>
      <c r="G338" s="12" t="n"/>
      <c r="H338" s="12">
        <f>IF(F338="","",IF(OR(F338="오전 반차",F338="오후 반차"),0.5,IF(F338="연차",N(G338),0)))</f>
        <v/>
      </c>
      <c r="I338" s="7" t="n"/>
      <c r="J338" s="12" t="n"/>
      <c r="K338" s="12" t="n"/>
      <c r="L338" s="14" t="n"/>
      <c r="M338" s="12">
        <f>IF(AND(C338="",F338=""),"",IF(C338="","사번 미기재",IF(ISNA(MATCH(C338,'연차관리대장'!$A$5:$A$204,0)),"대장에 없는 사번",IF(A338="","사용일 미기재",IF(AND(F338="연차",G338=""),"일수 미기재",IF(AND(G338&lt;&gt;"",ISNUMBER(SEARCH("반차",F338)),N(G338)&lt;&gt;0.5),"반차는 0.5일",""))))))</f>
        <v/>
      </c>
    </row>
    <row r="339">
      <c r="A339" s="7" t="n"/>
      <c r="B339" s="7" t="n"/>
      <c r="C339" s="12" t="n"/>
      <c r="D339" s="12">
        <f>IF(C339="","",IFERROR(INDEX('연차관리대장'!$B$5:$B$204,MATCH(C339,'연차관리대장'!$A$5:$A$204,0)),""))</f>
        <v/>
      </c>
      <c r="E339" s="12">
        <f>IF(C339="","",IFERROR(INDEX('연차관리대장'!$C$5:$C$204,MATCH(C339,'연차관리대장'!$A$5:$A$204,0)),""))</f>
        <v/>
      </c>
      <c r="F339" s="12" t="n"/>
      <c r="G339" s="12" t="n"/>
      <c r="H339" s="12">
        <f>IF(F339="","",IF(OR(F339="오전 반차",F339="오후 반차"),0.5,IF(F339="연차",N(G339),0)))</f>
        <v/>
      </c>
      <c r="I339" s="7" t="n"/>
      <c r="J339" s="12" t="n"/>
      <c r="K339" s="12" t="n"/>
      <c r="L339" s="14" t="n"/>
      <c r="M339" s="12">
        <f>IF(AND(C339="",F339=""),"",IF(C339="","사번 미기재",IF(ISNA(MATCH(C339,'연차관리대장'!$A$5:$A$204,0)),"대장에 없는 사번",IF(A339="","사용일 미기재",IF(AND(F339="연차",G339=""),"일수 미기재",IF(AND(G339&lt;&gt;"",ISNUMBER(SEARCH("반차",F339)),N(G339)&lt;&gt;0.5),"반차는 0.5일",""))))))</f>
        <v/>
      </c>
    </row>
    <row r="340">
      <c r="A340" s="7" t="n"/>
      <c r="B340" s="7" t="n"/>
      <c r="C340" s="12" t="n"/>
      <c r="D340" s="12">
        <f>IF(C340="","",IFERROR(INDEX('연차관리대장'!$B$5:$B$204,MATCH(C340,'연차관리대장'!$A$5:$A$204,0)),""))</f>
        <v/>
      </c>
      <c r="E340" s="12">
        <f>IF(C340="","",IFERROR(INDEX('연차관리대장'!$C$5:$C$204,MATCH(C340,'연차관리대장'!$A$5:$A$204,0)),""))</f>
        <v/>
      </c>
      <c r="F340" s="12" t="n"/>
      <c r="G340" s="12" t="n"/>
      <c r="H340" s="12">
        <f>IF(F340="","",IF(OR(F340="오전 반차",F340="오후 반차"),0.5,IF(F340="연차",N(G340),0)))</f>
        <v/>
      </c>
      <c r="I340" s="7" t="n"/>
      <c r="J340" s="12" t="n"/>
      <c r="K340" s="12" t="n"/>
      <c r="L340" s="14" t="n"/>
      <c r="M340" s="12">
        <f>IF(AND(C340="",F340=""),"",IF(C340="","사번 미기재",IF(ISNA(MATCH(C340,'연차관리대장'!$A$5:$A$204,0)),"대장에 없는 사번",IF(A340="","사용일 미기재",IF(AND(F340="연차",G340=""),"일수 미기재",IF(AND(G340&lt;&gt;"",ISNUMBER(SEARCH("반차",F340)),N(G340)&lt;&gt;0.5),"반차는 0.5일",""))))))</f>
        <v/>
      </c>
    </row>
    <row r="341">
      <c r="A341" s="7" t="n"/>
      <c r="B341" s="7" t="n"/>
      <c r="C341" s="12" t="n"/>
      <c r="D341" s="12">
        <f>IF(C341="","",IFERROR(INDEX('연차관리대장'!$B$5:$B$204,MATCH(C341,'연차관리대장'!$A$5:$A$204,0)),""))</f>
        <v/>
      </c>
      <c r="E341" s="12">
        <f>IF(C341="","",IFERROR(INDEX('연차관리대장'!$C$5:$C$204,MATCH(C341,'연차관리대장'!$A$5:$A$204,0)),""))</f>
        <v/>
      </c>
      <c r="F341" s="12" t="n"/>
      <c r="G341" s="12" t="n"/>
      <c r="H341" s="12">
        <f>IF(F341="","",IF(OR(F341="오전 반차",F341="오후 반차"),0.5,IF(F341="연차",N(G341),0)))</f>
        <v/>
      </c>
      <c r="I341" s="7" t="n"/>
      <c r="J341" s="12" t="n"/>
      <c r="K341" s="12" t="n"/>
      <c r="L341" s="14" t="n"/>
      <c r="M341" s="12">
        <f>IF(AND(C341="",F341=""),"",IF(C341="","사번 미기재",IF(ISNA(MATCH(C341,'연차관리대장'!$A$5:$A$204,0)),"대장에 없는 사번",IF(A341="","사용일 미기재",IF(AND(F341="연차",G341=""),"일수 미기재",IF(AND(G341&lt;&gt;"",ISNUMBER(SEARCH("반차",F341)),N(G341)&lt;&gt;0.5),"반차는 0.5일",""))))))</f>
        <v/>
      </c>
    </row>
    <row r="342">
      <c r="A342" s="7" t="n"/>
      <c r="B342" s="7" t="n"/>
      <c r="C342" s="12" t="n"/>
      <c r="D342" s="12">
        <f>IF(C342="","",IFERROR(INDEX('연차관리대장'!$B$5:$B$204,MATCH(C342,'연차관리대장'!$A$5:$A$204,0)),""))</f>
        <v/>
      </c>
      <c r="E342" s="12">
        <f>IF(C342="","",IFERROR(INDEX('연차관리대장'!$C$5:$C$204,MATCH(C342,'연차관리대장'!$A$5:$A$204,0)),""))</f>
        <v/>
      </c>
      <c r="F342" s="12" t="n"/>
      <c r="G342" s="12" t="n"/>
      <c r="H342" s="12">
        <f>IF(F342="","",IF(OR(F342="오전 반차",F342="오후 반차"),0.5,IF(F342="연차",N(G342),0)))</f>
        <v/>
      </c>
      <c r="I342" s="7" t="n"/>
      <c r="J342" s="12" t="n"/>
      <c r="K342" s="12" t="n"/>
      <c r="L342" s="14" t="n"/>
      <c r="M342" s="12">
        <f>IF(AND(C342="",F342=""),"",IF(C342="","사번 미기재",IF(ISNA(MATCH(C342,'연차관리대장'!$A$5:$A$204,0)),"대장에 없는 사번",IF(A342="","사용일 미기재",IF(AND(F342="연차",G342=""),"일수 미기재",IF(AND(G342&lt;&gt;"",ISNUMBER(SEARCH("반차",F342)),N(G342)&lt;&gt;0.5),"반차는 0.5일",""))))))</f>
        <v/>
      </c>
    </row>
    <row r="343">
      <c r="A343" s="7" t="n"/>
      <c r="B343" s="7" t="n"/>
      <c r="C343" s="12" t="n"/>
      <c r="D343" s="12">
        <f>IF(C343="","",IFERROR(INDEX('연차관리대장'!$B$5:$B$204,MATCH(C343,'연차관리대장'!$A$5:$A$204,0)),""))</f>
        <v/>
      </c>
      <c r="E343" s="12">
        <f>IF(C343="","",IFERROR(INDEX('연차관리대장'!$C$5:$C$204,MATCH(C343,'연차관리대장'!$A$5:$A$204,0)),""))</f>
        <v/>
      </c>
      <c r="F343" s="12" t="n"/>
      <c r="G343" s="12" t="n"/>
      <c r="H343" s="12">
        <f>IF(F343="","",IF(OR(F343="오전 반차",F343="오후 반차"),0.5,IF(F343="연차",N(G343),0)))</f>
        <v/>
      </c>
      <c r="I343" s="7" t="n"/>
      <c r="J343" s="12" t="n"/>
      <c r="K343" s="12" t="n"/>
      <c r="L343" s="14" t="n"/>
      <c r="M343" s="12">
        <f>IF(AND(C343="",F343=""),"",IF(C343="","사번 미기재",IF(ISNA(MATCH(C343,'연차관리대장'!$A$5:$A$204,0)),"대장에 없는 사번",IF(A343="","사용일 미기재",IF(AND(F343="연차",G343=""),"일수 미기재",IF(AND(G343&lt;&gt;"",ISNUMBER(SEARCH("반차",F343)),N(G343)&lt;&gt;0.5),"반차는 0.5일",""))))))</f>
        <v/>
      </c>
    </row>
    <row r="344">
      <c r="A344" s="7" t="n"/>
      <c r="B344" s="7" t="n"/>
      <c r="C344" s="12" t="n"/>
      <c r="D344" s="12">
        <f>IF(C344="","",IFERROR(INDEX('연차관리대장'!$B$5:$B$204,MATCH(C344,'연차관리대장'!$A$5:$A$204,0)),""))</f>
        <v/>
      </c>
      <c r="E344" s="12">
        <f>IF(C344="","",IFERROR(INDEX('연차관리대장'!$C$5:$C$204,MATCH(C344,'연차관리대장'!$A$5:$A$204,0)),""))</f>
        <v/>
      </c>
      <c r="F344" s="12" t="n"/>
      <c r="G344" s="12" t="n"/>
      <c r="H344" s="12">
        <f>IF(F344="","",IF(OR(F344="오전 반차",F344="오후 반차"),0.5,IF(F344="연차",N(G344),0)))</f>
        <v/>
      </c>
      <c r="I344" s="7" t="n"/>
      <c r="J344" s="12" t="n"/>
      <c r="K344" s="12" t="n"/>
      <c r="L344" s="14" t="n"/>
      <c r="M344" s="12">
        <f>IF(AND(C344="",F344=""),"",IF(C344="","사번 미기재",IF(ISNA(MATCH(C344,'연차관리대장'!$A$5:$A$204,0)),"대장에 없는 사번",IF(A344="","사용일 미기재",IF(AND(F344="연차",G344=""),"일수 미기재",IF(AND(G344&lt;&gt;"",ISNUMBER(SEARCH("반차",F344)),N(G344)&lt;&gt;0.5),"반차는 0.5일",""))))))</f>
        <v/>
      </c>
    </row>
    <row r="345">
      <c r="A345" s="7" t="n"/>
      <c r="B345" s="7" t="n"/>
      <c r="C345" s="12" t="n"/>
      <c r="D345" s="12">
        <f>IF(C345="","",IFERROR(INDEX('연차관리대장'!$B$5:$B$204,MATCH(C345,'연차관리대장'!$A$5:$A$204,0)),""))</f>
        <v/>
      </c>
      <c r="E345" s="12">
        <f>IF(C345="","",IFERROR(INDEX('연차관리대장'!$C$5:$C$204,MATCH(C345,'연차관리대장'!$A$5:$A$204,0)),""))</f>
        <v/>
      </c>
      <c r="F345" s="12" t="n"/>
      <c r="G345" s="12" t="n"/>
      <c r="H345" s="12">
        <f>IF(F345="","",IF(OR(F345="오전 반차",F345="오후 반차"),0.5,IF(F345="연차",N(G345),0)))</f>
        <v/>
      </c>
      <c r="I345" s="7" t="n"/>
      <c r="J345" s="12" t="n"/>
      <c r="K345" s="12" t="n"/>
      <c r="L345" s="14" t="n"/>
      <c r="M345" s="12">
        <f>IF(AND(C345="",F345=""),"",IF(C345="","사번 미기재",IF(ISNA(MATCH(C345,'연차관리대장'!$A$5:$A$204,0)),"대장에 없는 사번",IF(A345="","사용일 미기재",IF(AND(F345="연차",G345=""),"일수 미기재",IF(AND(G345&lt;&gt;"",ISNUMBER(SEARCH("반차",F345)),N(G345)&lt;&gt;0.5),"반차는 0.5일",""))))))</f>
        <v/>
      </c>
    </row>
    <row r="346">
      <c r="A346" s="7" t="n"/>
      <c r="B346" s="7" t="n"/>
      <c r="C346" s="12" t="n"/>
      <c r="D346" s="12">
        <f>IF(C346="","",IFERROR(INDEX('연차관리대장'!$B$5:$B$204,MATCH(C346,'연차관리대장'!$A$5:$A$204,0)),""))</f>
        <v/>
      </c>
      <c r="E346" s="12">
        <f>IF(C346="","",IFERROR(INDEX('연차관리대장'!$C$5:$C$204,MATCH(C346,'연차관리대장'!$A$5:$A$204,0)),""))</f>
        <v/>
      </c>
      <c r="F346" s="12" t="n"/>
      <c r="G346" s="12" t="n"/>
      <c r="H346" s="12">
        <f>IF(F346="","",IF(OR(F346="오전 반차",F346="오후 반차"),0.5,IF(F346="연차",N(G346),0)))</f>
        <v/>
      </c>
      <c r="I346" s="7" t="n"/>
      <c r="J346" s="12" t="n"/>
      <c r="K346" s="12" t="n"/>
      <c r="L346" s="14" t="n"/>
      <c r="M346" s="12">
        <f>IF(AND(C346="",F346=""),"",IF(C346="","사번 미기재",IF(ISNA(MATCH(C346,'연차관리대장'!$A$5:$A$204,0)),"대장에 없는 사번",IF(A346="","사용일 미기재",IF(AND(F346="연차",G346=""),"일수 미기재",IF(AND(G346&lt;&gt;"",ISNUMBER(SEARCH("반차",F346)),N(G346)&lt;&gt;0.5),"반차는 0.5일",""))))))</f>
        <v/>
      </c>
    </row>
    <row r="347">
      <c r="A347" s="7" t="n"/>
      <c r="B347" s="7" t="n"/>
      <c r="C347" s="12" t="n"/>
      <c r="D347" s="12">
        <f>IF(C347="","",IFERROR(INDEX('연차관리대장'!$B$5:$B$204,MATCH(C347,'연차관리대장'!$A$5:$A$204,0)),""))</f>
        <v/>
      </c>
      <c r="E347" s="12">
        <f>IF(C347="","",IFERROR(INDEX('연차관리대장'!$C$5:$C$204,MATCH(C347,'연차관리대장'!$A$5:$A$204,0)),""))</f>
        <v/>
      </c>
      <c r="F347" s="12" t="n"/>
      <c r="G347" s="12" t="n"/>
      <c r="H347" s="12">
        <f>IF(F347="","",IF(OR(F347="오전 반차",F347="오후 반차"),0.5,IF(F347="연차",N(G347),0)))</f>
        <v/>
      </c>
      <c r="I347" s="7" t="n"/>
      <c r="J347" s="12" t="n"/>
      <c r="K347" s="12" t="n"/>
      <c r="L347" s="14" t="n"/>
      <c r="M347" s="12">
        <f>IF(AND(C347="",F347=""),"",IF(C347="","사번 미기재",IF(ISNA(MATCH(C347,'연차관리대장'!$A$5:$A$204,0)),"대장에 없는 사번",IF(A347="","사용일 미기재",IF(AND(F347="연차",G347=""),"일수 미기재",IF(AND(G347&lt;&gt;"",ISNUMBER(SEARCH("반차",F347)),N(G347)&lt;&gt;0.5),"반차는 0.5일",""))))))</f>
        <v/>
      </c>
    </row>
    <row r="348">
      <c r="A348" s="7" t="n"/>
      <c r="B348" s="7" t="n"/>
      <c r="C348" s="12" t="n"/>
      <c r="D348" s="12">
        <f>IF(C348="","",IFERROR(INDEX('연차관리대장'!$B$5:$B$204,MATCH(C348,'연차관리대장'!$A$5:$A$204,0)),""))</f>
        <v/>
      </c>
      <c r="E348" s="12">
        <f>IF(C348="","",IFERROR(INDEX('연차관리대장'!$C$5:$C$204,MATCH(C348,'연차관리대장'!$A$5:$A$204,0)),""))</f>
        <v/>
      </c>
      <c r="F348" s="12" t="n"/>
      <c r="G348" s="12" t="n"/>
      <c r="H348" s="12">
        <f>IF(F348="","",IF(OR(F348="오전 반차",F348="오후 반차"),0.5,IF(F348="연차",N(G348),0)))</f>
        <v/>
      </c>
      <c r="I348" s="7" t="n"/>
      <c r="J348" s="12" t="n"/>
      <c r="K348" s="12" t="n"/>
      <c r="L348" s="14" t="n"/>
      <c r="M348" s="12">
        <f>IF(AND(C348="",F348=""),"",IF(C348="","사번 미기재",IF(ISNA(MATCH(C348,'연차관리대장'!$A$5:$A$204,0)),"대장에 없는 사번",IF(A348="","사용일 미기재",IF(AND(F348="연차",G348=""),"일수 미기재",IF(AND(G348&lt;&gt;"",ISNUMBER(SEARCH("반차",F348)),N(G348)&lt;&gt;0.5),"반차는 0.5일",""))))))</f>
        <v/>
      </c>
    </row>
    <row r="349">
      <c r="A349" s="7" t="n"/>
      <c r="B349" s="7" t="n"/>
      <c r="C349" s="12" t="n"/>
      <c r="D349" s="12">
        <f>IF(C349="","",IFERROR(INDEX('연차관리대장'!$B$5:$B$204,MATCH(C349,'연차관리대장'!$A$5:$A$204,0)),""))</f>
        <v/>
      </c>
      <c r="E349" s="12">
        <f>IF(C349="","",IFERROR(INDEX('연차관리대장'!$C$5:$C$204,MATCH(C349,'연차관리대장'!$A$5:$A$204,0)),""))</f>
        <v/>
      </c>
      <c r="F349" s="12" t="n"/>
      <c r="G349" s="12" t="n"/>
      <c r="H349" s="12">
        <f>IF(F349="","",IF(OR(F349="오전 반차",F349="오후 반차"),0.5,IF(F349="연차",N(G349),0)))</f>
        <v/>
      </c>
      <c r="I349" s="7" t="n"/>
      <c r="J349" s="12" t="n"/>
      <c r="K349" s="12" t="n"/>
      <c r="L349" s="14" t="n"/>
      <c r="M349" s="12">
        <f>IF(AND(C349="",F349=""),"",IF(C349="","사번 미기재",IF(ISNA(MATCH(C349,'연차관리대장'!$A$5:$A$204,0)),"대장에 없는 사번",IF(A349="","사용일 미기재",IF(AND(F349="연차",G349=""),"일수 미기재",IF(AND(G349&lt;&gt;"",ISNUMBER(SEARCH("반차",F349)),N(G349)&lt;&gt;0.5),"반차는 0.5일",""))))))</f>
        <v/>
      </c>
    </row>
    <row r="350">
      <c r="A350" s="7" t="n"/>
      <c r="B350" s="7" t="n"/>
      <c r="C350" s="12" t="n"/>
      <c r="D350" s="12">
        <f>IF(C350="","",IFERROR(INDEX('연차관리대장'!$B$5:$B$204,MATCH(C350,'연차관리대장'!$A$5:$A$204,0)),""))</f>
        <v/>
      </c>
      <c r="E350" s="12">
        <f>IF(C350="","",IFERROR(INDEX('연차관리대장'!$C$5:$C$204,MATCH(C350,'연차관리대장'!$A$5:$A$204,0)),""))</f>
        <v/>
      </c>
      <c r="F350" s="12" t="n"/>
      <c r="G350" s="12" t="n"/>
      <c r="H350" s="12">
        <f>IF(F350="","",IF(OR(F350="오전 반차",F350="오후 반차"),0.5,IF(F350="연차",N(G350),0)))</f>
        <v/>
      </c>
      <c r="I350" s="7" t="n"/>
      <c r="J350" s="12" t="n"/>
      <c r="K350" s="12" t="n"/>
      <c r="L350" s="14" t="n"/>
      <c r="M350" s="12">
        <f>IF(AND(C350="",F350=""),"",IF(C350="","사번 미기재",IF(ISNA(MATCH(C350,'연차관리대장'!$A$5:$A$204,0)),"대장에 없는 사번",IF(A350="","사용일 미기재",IF(AND(F350="연차",G350=""),"일수 미기재",IF(AND(G350&lt;&gt;"",ISNUMBER(SEARCH("반차",F350)),N(G350)&lt;&gt;0.5),"반차는 0.5일",""))))))</f>
        <v/>
      </c>
    </row>
    <row r="351">
      <c r="A351" s="7" t="n"/>
      <c r="B351" s="7" t="n"/>
      <c r="C351" s="12" t="n"/>
      <c r="D351" s="12">
        <f>IF(C351="","",IFERROR(INDEX('연차관리대장'!$B$5:$B$204,MATCH(C351,'연차관리대장'!$A$5:$A$204,0)),""))</f>
        <v/>
      </c>
      <c r="E351" s="12">
        <f>IF(C351="","",IFERROR(INDEX('연차관리대장'!$C$5:$C$204,MATCH(C351,'연차관리대장'!$A$5:$A$204,0)),""))</f>
        <v/>
      </c>
      <c r="F351" s="12" t="n"/>
      <c r="G351" s="12" t="n"/>
      <c r="H351" s="12">
        <f>IF(F351="","",IF(OR(F351="오전 반차",F351="오후 반차"),0.5,IF(F351="연차",N(G351),0)))</f>
        <v/>
      </c>
      <c r="I351" s="7" t="n"/>
      <c r="J351" s="12" t="n"/>
      <c r="K351" s="12" t="n"/>
      <c r="L351" s="14" t="n"/>
      <c r="M351" s="12">
        <f>IF(AND(C351="",F351=""),"",IF(C351="","사번 미기재",IF(ISNA(MATCH(C351,'연차관리대장'!$A$5:$A$204,0)),"대장에 없는 사번",IF(A351="","사용일 미기재",IF(AND(F351="연차",G351=""),"일수 미기재",IF(AND(G351&lt;&gt;"",ISNUMBER(SEARCH("반차",F351)),N(G351)&lt;&gt;0.5),"반차는 0.5일",""))))))</f>
        <v/>
      </c>
    </row>
    <row r="352">
      <c r="A352" s="7" t="n"/>
      <c r="B352" s="7" t="n"/>
      <c r="C352" s="12" t="n"/>
      <c r="D352" s="12">
        <f>IF(C352="","",IFERROR(INDEX('연차관리대장'!$B$5:$B$204,MATCH(C352,'연차관리대장'!$A$5:$A$204,0)),""))</f>
        <v/>
      </c>
      <c r="E352" s="12">
        <f>IF(C352="","",IFERROR(INDEX('연차관리대장'!$C$5:$C$204,MATCH(C352,'연차관리대장'!$A$5:$A$204,0)),""))</f>
        <v/>
      </c>
      <c r="F352" s="12" t="n"/>
      <c r="G352" s="12" t="n"/>
      <c r="H352" s="12">
        <f>IF(F352="","",IF(OR(F352="오전 반차",F352="오후 반차"),0.5,IF(F352="연차",N(G352),0)))</f>
        <v/>
      </c>
      <c r="I352" s="7" t="n"/>
      <c r="J352" s="12" t="n"/>
      <c r="K352" s="12" t="n"/>
      <c r="L352" s="14" t="n"/>
      <c r="M352" s="12">
        <f>IF(AND(C352="",F352=""),"",IF(C352="","사번 미기재",IF(ISNA(MATCH(C352,'연차관리대장'!$A$5:$A$204,0)),"대장에 없는 사번",IF(A352="","사용일 미기재",IF(AND(F352="연차",G352=""),"일수 미기재",IF(AND(G352&lt;&gt;"",ISNUMBER(SEARCH("반차",F352)),N(G352)&lt;&gt;0.5),"반차는 0.5일",""))))))</f>
        <v/>
      </c>
    </row>
    <row r="353">
      <c r="A353" s="7" t="n"/>
      <c r="B353" s="7" t="n"/>
      <c r="C353" s="12" t="n"/>
      <c r="D353" s="12">
        <f>IF(C353="","",IFERROR(INDEX('연차관리대장'!$B$5:$B$204,MATCH(C353,'연차관리대장'!$A$5:$A$204,0)),""))</f>
        <v/>
      </c>
      <c r="E353" s="12">
        <f>IF(C353="","",IFERROR(INDEX('연차관리대장'!$C$5:$C$204,MATCH(C353,'연차관리대장'!$A$5:$A$204,0)),""))</f>
        <v/>
      </c>
      <c r="F353" s="12" t="n"/>
      <c r="G353" s="12" t="n"/>
      <c r="H353" s="12">
        <f>IF(F353="","",IF(OR(F353="오전 반차",F353="오후 반차"),0.5,IF(F353="연차",N(G353),0)))</f>
        <v/>
      </c>
      <c r="I353" s="7" t="n"/>
      <c r="J353" s="12" t="n"/>
      <c r="K353" s="12" t="n"/>
      <c r="L353" s="14" t="n"/>
      <c r="M353" s="12">
        <f>IF(AND(C353="",F353=""),"",IF(C353="","사번 미기재",IF(ISNA(MATCH(C353,'연차관리대장'!$A$5:$A$204,0)),"대장에 없는 사번",IF(A353="","사용일 미기재",IF(AND(F353="연차",G353=""),"일수 미기재",IF(AND(G353&lt;&gt;"",ISNUMBER(SEARCH("반차",F353)),N(G353)&lt;&gt;0.5),"반차는 0.5일",""))))))</f>
        <v/>
      </c>
    </row>
    <row r="354">
      <c r="A354" s="7" t="n"/>
      <c r="B354" s="7" t="n"/>
      <c r="C354" s="12" t="n"/>
      <c r="D354" s="12">
        <f>IF(C354="","",IFERROR(INDEX('연차관리대장'!$B$5:$B$204,MATCH(C354,'연차관리대장'!$A$5:$A$204,0)),""))</f>
        <v/>
      </c>
      <c r="E354" s="12">
        <f>IF(C354="","",IFERROR(INDEX('연차관리대장'!$C$5:$C$204,MATCH(C354,'연차관리대장'!$A$5:$A$204,0)),""))</f>
        <v/>
      </c>
      <c r="F354" s="12" t="n"/>
      <c r="G354" s="12" t="n"/>
      <c r="H354" s="12">
        <f>IF(F354="","",IF(OR(F354="오전 반차",F354="오후 반차"),0.5,IF(F354="연차",N(G354),0)))</f>
        <v/>
      </c>
      <c r="I354" s="7" t="n"/>
      <c r="J354" s="12" t="n"/>
      <c r="K354" s="12" t="n"/>
      <c r="L354" s="14" t="n"/>
      <c r="M354" s="12">
        <f>IF(AND(C354="",F354=""),"",IF(C354="","사번 미기재",IF(ISNA(MATCH(C354,'연차관리대장'!$A$5:$A$204,0)),"대장에 없는 사번",IF(A354="","사용일 미기재",IF(AND(F354="연차",G354=""),"일수 미기재",IF(AND(G354&lt;&gt;"",ISNUMBER(SEARCH("반차",F354)),N(G354)&lt;&gt;0.5),"반차는 0.5일",""))))))</f>
        <v/>
      </c>
    </row>
    <row r="355">
      <c r="A355" s="7" t="n"/>
      <c r="B355" s="7" t="n"/>
      <c r="C355" s="12" t="n"/>
      <c r="D355" s="12">
        <f>IF(C355="","",IFERROR(INDEX('연차관리대장'!$B$5:$B$204,MATCH(C355,'연차관리대장'!$A$5:$A$204,0)),""))</f>
        <v/>
      </c>
      <c r="E355" s="12">
        <f>IF(C355="","",IFERROR(INDEX('연차관리대장'!$C$5:$C$204,MATCH(C355,'연차관리대장'!$A$5:$A$204,0)),""))</f>
        <v/>
      </c>
      <c r="F355" s="12" t="n"/>
      <c r="G355" s="12" t="n"/>
      <c r="H355" s="12">
        <f>IF(F355="","",IF(OR(F355="오전 반차",F355="오후 반차"),0.5,IF(F355="연차",N(G355),0)))</f>
        <v/>
      </c>
      <c r="I355" s="7" t="n"/>
      <c r="J355" s="12" t="n"/>
      <c r="K355" s="12" t="n"/>
      <c r="L355" s="14" t="n"/>
      <c r="M355" s="12">
        <f>IF(AND(C355="",F355=""),"",IF(C355="","사번 미기재",IF(ISNA(MATCH(C355,'연차관리대장'!$A$5:$A$204,0)),"대장에 없는 사번",IF(A355="","사용일 미기재",IF(AND(F355="연차",G355=""),"일수 미기재",IF(AND(G355&lt;&gt;"",ISNUMBER(SEARCH("반차",F355)),N(G355)&lt;&gt;0.5),"반차는 0.5일",""))))))</f>
        <v/>
      </c>
    </row>
    <row r="356">
      <c r="A356" s="7" t="n"/>
      <c r="B356" s="7" t="n"/>
      <c r="C356" s="12" t="n"/>
      <c r="D356" s="12">
        <f>IF(C356="","",IFERROR(INDEX('연차관리대장'!$B$5:$B$204,MATCH(C356,'연차관리대장'!$A$5:$A$204,0)),""))</f>
        <v/>
      </c>
      <c r="E356" s="12">
        <f>IF(C356="","",IFERROR(INDEX('연차관리대장'!$C$5:$C$204,MATCH(C356,'연차관리대장'!$A$5:$A$204,0)),""))</f>
        <v/>
      </c>
      <c r="F356" s="12" t="n"/>
      <c r="G356" s="12" t="n"/>
      <c r="H356" s="12">
        <f>IF(F356="","",IF(OR(F356="오전 반차",F356="오후 반차"),0.5,IF(F356="연차",N(G356),0)))</f>
        <v/>
      </c>
      <c r="I356" s="7" t="n"/>
      <c r="J356" s="12" t="n"/>
      <c r="K356" s="12" t="n"/>
      <c r="L356" s="14" t="n"/>
      <c r="M356" s="12">
        <f>IF(AND(C356="",F356=""),"",IF(C356="","사번 미기재",IF(ISNA(MATCH(C356,'연차관리대장'!$A$5:$A$204,0)),"대장에 없는 사번",IF(A356="","사용일 미기재",IF(AND(F356="연차",G356=""),"일수 미기재",IF(AND(G356&lt;&gt;"",ISNUMBER(SEARCH("반차",F356)),N(G356)&lt;&gt;0.5),"반차는 0.5일",""))))))</f>
        <v/>
      </c>
    </row>
    <row r="357">
      <c r="A357" s="7" t="n"/>
      <c r="B357" s="7" t="n"/>
      <c r="C357" s="12" t="n"/>
      <c r="D357" s="12">
        <f>IF(C357="","",IFERROR(INDEX('연차관리대장'!$B$5:$B$204,MATCH(C357,'연차관리대장'!$A$5:$A$204,0)),""))</f>
        <v/>
      </c>
      <c r="E357" s="12">
        <f>IF(C357="","",IFERROR(INDEX('연차관리대장'!$C$5:$C$204,MATCH(C357,'연차관리대장'!$A$5:$A$204,0)),""))</f>
        <v/>
      </c>
      <c r="F357" s="12" t="n"/>
      <c r="G357" s="12" t="n"/>
      <c r="H357" s="12">
        <f>IF(F357="","",IF(OR(F357="오전 반차",F357="오후 반차"),0.5,IF(F357="연차",N(G357),0)))</f>
        <v/>
      </c>
      <c r="I357" s="7" t="n"/>
      <c r="J357" s="12" t="n"/>
      <c r="K357" s="12" t="n"/>
      <c r="L357" s="14" t="n"/>
      <c r="M357" s="12">
        <f>IF(AND(C357="",F357=""),"",IF(C357="","사번 미기재",IF(ISNA(MATCH(C357,'연차관리대장'!$A$5:$A$204,0)),"대장에 없는 사번",IF(A357="","사용일 미기재",IF(AND(F357="연차",G357=""),"일수 미기재",IF(AND(G357&lt;&gt;"",ISNUMBER(SEARCH("반차",F357)),N(G357)&lt;&gt;0.5),"반차는 0.5일",""))))))</f>
        <v/>
      </c>
    </row>
    <row r="358">
      <c r="A358" s="7" t="n"/>
      <c r="B358" s="7" t="n"/>
      <c r="C358" s="12" t="n"/>
      <c r="D358" s="12">
        <f>IF(C358="","",IFERROR(INDEX('연차관리대장'!$B$5:$B$204,MATCH(C358,'연차관리대장'!$A$5:$A$204,0)),""))</f>
        <v/>
      </c>
      <c r="E358" s="12">
        <f>IF(C358="","",IFERROR(INDEX('연차관리대장'!$C$5:$C$204,MATCH(C358,'연차관리대장'!$A$5:$A$204,0)),""))</f>
        <v/>
      </c>
      <c r="F358" s="12" t="n"/>
      <c r="G358" s="12" t="n"/>
      <c r="H358" s="12">
        <f>IF(F358="","",IF(OR(F358="오전 반차",F358="오후 반차"),0.5,IF(F358="연차",N(G358),0)))</f>
        <v/>
      </c>
      <c r="I358" s="7" t="n"/>
      <c r="J358" s="12" t="n"/>
      <c r="K358" s="12" t="n"/>
      <c r="L358" s="14" t="n"/>
      <c r="M358" s="12">
        <f>IF(AND(C358="",F358=""),"",IF(C358="","사번 미기재",IF(ISNA(MATCH(C358,'연차관리대장'!$A$5:$A$204,0)),"대장에 없는 사번",IF(A358="","사용일 미기재",IF(AND(F358="연차",G358=""),"일수 미기재",IF(AND(G358&lt;&gt;"",ISNUMBER(SEARCH("반차",F358)),N(G358)&lt;&gt;0.5),"반차는 0.5일",""))))))</f>
        <v/>
      </c>
    </row>
    <row r="359">
      <c r="A359" s="7" t="n"/>
      <c r="B359" s="7" t="n"/>
      <c r="C359" s="12" t="n"/>
      <c r="D359" s="12">
        <f>IF(C359="","",IFERROR(INDEX('연차관리대장'!$B$5:$B$204,MATCH(C359,'연차관리대장'!$A$5:$A$204,0)),""))</f>
        <v/>
      </c>
      <c r="E359" s="12">
        <f>IF(C359="","",IFERROR(INDEX('연차관리대장'!$C$5:$C$204,MATCH(C359,'연차관리대장'!$A$5:$A$204,0)),""))</f>
        <v/>
      </c>
      <c r="F359" s="12" t="n"/>
      <c r="G359" s="12" t="n"/>
      <c r="H359" s="12">
        <f>IF(F359="","",IF(OR(F359="오전 반차",F359="오후 반차"),0.5,IF(F359="연차",N(G359),0)))</f>
        <v/>
      </c>
      <c r="I359" s="7" t="n"/>
      <c r="J359" s="12" t="n"/>
      <c r="K359" s="12" t="n"/>
      <c r="L359" s="14" t="n"/>
      <c r="M359" s="12">
        <f>IF(AND(C359="",F359=""),"",IF(C359="","사번 미기재",IF(ISNA(MATCH(C359,'연차관리대장'!$A$5:$A$204,0)),"대장에 없는 사번",IF(A359="","사용일 미기재",IF(AND(F359="연차",G359=""),"일수 미기재",IF(AND(G359&lt;&gt;"",ISNUMBER(SEARCH("반차",F359)),N(G359)&lt;&gt;0.5),"반차는 0.5일",""))))))</f>
        <v/>
      </c>
    </row>
    <row r="360">
      <c r="A360" s="7" t="n"/>
      <c r="B360" s="7" t="n"/>
      <c r="C360" s="12" t="n"/>
      <c r="D360" s="12">
        <f>IF(C360="","",IFERROR(INDEX('연차관리대장'!$B$5:$B$204,MATCH(C360,'연차관리대장'!$A$5:$A$204,0)),""))</f>
        <v/>
      </c>
      <c r="E360" s="12">
        <f>IF(C360="","",IFERROR(INDEX('연차관리대장'!$C$5:$C$204,MATCH(C360,'연차관리대장'!$A$5:$A$204,0)),""))</f>
        <v/>
      </c>
      <c r="F360" s="12" t="n"/>
      <c r="G360" s="12" t="n"/>
      <c r="H360" s="12">
        <f>IF(F360="","",IF(OR(F360="오전 반차",F360="오후 반차"),0.5,IF(F360="연차",N(G360),0)))</f>
        <v/>
      </c>
      <c r="I360" s="7" t="n"/>
      <c r="J360" s="12" t="n"/>
      <c r="K360" s="12" t="n"/>
      <c r="L360" s="14" t="n"/>
      <c r="M360" s="12">
        <f>IF(AND(C360="",F360=""),"",IF(C360="","사번 미기재",IF(ISNA(MATCH(C360,'연차관리대장'!$A$5:$A$204,0)),"대장에 없는 사번",IF(A360="","사용일 미기재",IF(AND(F360="연차",G360=""),"일수 미기재",IF(AND(G360&lt;&gt;"",ISNUMBER(SEARCH("반차",F360)),N(G360)&lt;&gt;0.5),"반차는 0.5일",""))))))</f>
        <v/>
      </c>
    </row>
    <row r="361">
      <c r="A361" s="7" t="n"/>
      <c r="B361" s="7" t="n"/>
      <c r="C361" s="12" t="n"/>
      <c r="D361" s="12">
        <f>IF(C361="","",IFERROR(INDEX('연차관리대장'!$B$5:$B$204,MATCH(C361,'연차관리대장'!$A$5:$A$204,0)),""))</f>
        <v/>
      </c>
      <c r="E361" s="12">
        <f>IF(C361="","",IFERROR(INDEX('연차관리대장'!$C$5:$C$204,MATCH(C361,'연차관리대장'!$A$5:$A$204,0)),""))</f>
        <v/>
      </c>
      <c r="F361" s="12" t="n"/>
      <c r="G361" s="12" t="n"/>
      <c r="H361" s="12">
        <f>IF(F361="","",IF(OR(F361="오전 반차",F361="오후 반차"),0.5,IF(F361="연차",N(G361),0)))</f>
        <v/>
      </c>
      <c r="I361" s="7" t="n"/>
      <c r="J361" s="12" t="n"/>
      <c r="K361" s="12" t="n"/>
      <c r="L361" s="14" t="n"/>
      <c r="M361" s="12">
        <f>IF(AND(C361="",F361=""),"",IF(C361="","사번 미기재",IF(ISNA(MATCH(C361,'연차관리대장'!$A$5:$A$204,0)),"대장에 없는 사번",IF(A361="","사용일 미기재",IF(AND(F361="연차",G361=""),"일수 미기재",IF(AND(G361&lt;&gt;"",ISNUMBER(SEARCH("반차",F361)),N(G361)&lt;&gt;0.5),"반차는 0.5일",""))))))</f>
        <v/>
      </c>
    </row>
    <row r="362">
      <c r="A362" s="7" t="n"/>
      <c r="B362" s="7" t="n"/>
      <c r="C362" s="12" t="n"/>
      <c r="D362" s="12">
        <f>IF(C362="","",IFERROR(INDEX('연차관리대장'!$B$5:$B$204,MATCH(C362,'연차관리대장'!$A$5:$A$204,0)),""))</f>
        <v/>
      </c>
      <c r="E362" s="12">
        <f>IF(C362="","",IFERROR(INDEX('연차관리대장'!$C$5:$C$204,MATCH(C362,'연차관리대장'!$A$5:$A$204,0)),""))</f>
        <v/>
      </c>
      <c r="F362" s="12" t="n"/>
      <c r="G362" s="12" t="n"/>
      <c r="H362" s="12">
        <f>IF(F362="","",IF(OR(F362="오전 반차",F362="오후 반차"),0.5,IF(F362="연차",N(G362),0)))</f>
        <v/>
      </c>
      <c r="I362" s="7" t="n"/>
      <c r="J362" s="12" t="n"/>
      <c r="K362" s="12" t="n"/>
      <c r="L362" s="14" t="n"/>
      <c r="M362" s="12">
        <f>IF(AND(C362="",F362=""),"",IF(C362="","사번 미기재",IF(ISNA(MATCH(C362,'연차관리대장'!$A$5:$A$204,0)),"대장에 없는 사번",IF(A362="","사용일 미기재",IF(AND(F362="연차",G362=""),"일수 미기재",IF(AND(G362&lt;&gt;"",ISNUMBER(SEARCH("반차",F362)),N(G362)&lt;&gt;0.5),"반차는 0.5일",""))))))</f>
        <v/>
      </c>
    </row>
    <row r="363">
      <c r="A363" s="7" t="n"/>
      <c r="B363" s="7" t="n"/>
      <c r="C363" s="12" t="n"/>
      <c r="D363" s="12">
        <f>IF(C363="","",IFERROR(INDEX('연차관리대장'!$B$5:$B$204,MATCH(C363,'연차관리대장'!$A$5:$A$204,0)),""))</f>
        <v/>
      </c>
      <c r="E363" s="12">
        <f>IF(C363="","",IFERROR(INDEX('연차관리대장'!$C$5:$C$204,MATCH(C363,'연차관리대장'!$A$5:$A$204,0)),""))</f>
        <v/>
      </c>
      <c r="F363" s="12" t="n"/>
      <c r="G363" s="12" t="n"/>
      <c r="H363" s="12">
        <f>IF(F363="","",IF(OR(F363="오전 반차",F363="오후 반차"),0.5,IF(F363="연차",N(G363),0)))</f>
        <v/>
      </c>
      <c r="I363" s="7" t="n"/>
      <c r="J363" s="12" t="n"/>
      <c r="K363" s="12" t="n"/>
      <c r="L363" s="14" t="n"/>
      <c r="M363" s="12">
        <f>IF(AND(C363="",F363=""),"",IF(C363="","사번 미기재",IF(ISNA(MATCH(C363,'연차관리대장'!$A$5:$A$204,0)),"대장에 없는 사번",IF(A363="","사용일 미기재",IF(AND(F363="연차",G363=""),"일수 미기재",IF(AND(G363&lt;&gt;"",ISNUMBER(SEARCH("반차",F363)),N(G363)&lt;&gt;0.5),"반차는 0.5일",""))))))</f>
        <v/>
      </c>
    </row>
    <row r="364">
      <c r="A364" s="7" t="n"/>
      <c r="B364" s="7" t="n"/>
      <c r="C364" s="12" t="n"/>
      <c r="D364" s="12">
        <f>IF(C364="","",IFERROR(INDEX('연차관리대장'!$B$5:$B$204,MATCH(C364,'연차관리대장'!$A$5:$A$204,0)),""))</f>
        <v/>
      </c>
      <c r="E364" s="12">
        <f>IF(C364="","",IFERROR(INDEX('연차관리대장'!$C$5:$C$204,MATCH(C364,'연차관리대장'!$A$5:$A$204,0)),""))</f>
        <v/>
      </c>
      <c r="F364" s="12" t="n"/>
      <c r="G364" s="12" t="n"/>
      <c r="H364" s="12">
        <f>IF(F364="","",IF(OR(F364="오전 반차",F364="오후 반차"),0.5,IF(F364="연차",N(G364),0)))</f>
        <v/>
      </c>
      <c r="I364" s="7" t="n"/>
      <c r="J364" s="12" t="n"/>
      <c r="K364" s="12" t="n"/>
      <c r="L364" s="14" t="n"/>
      <c r="M364" s="12">
        <f>IF(AND(C364="",F364=""),"",IF(C364="","사번 미기재",IF(ISNA(MATCH(C364,'연차관리대장'!$A$5:$A$204,0)),"대장에 없는 사번",IF(A364="","사용일 미기재",IF(AND(F364="연차",G364=""),"일수 미기재",IF(AND(G364&lt;&gt;"",ISNUMBER(SEARCH("반차",F364)),N(G364)&lt;&gt;0.5),"반차는 0.5일",""))))))</f>
        <v/>
      </c>
    </row>
    <row r="365">
      <c r="A365" s="7" t="n"/>
      <c r="B365" s="7" t="n"/>
      <c r="C365" s="12" t="n"/>
      <c r="D365" s="12">
        <f>IF(C365="","",IFERROR(INDEX('연차관리대장'!$B$5:$B$204,MATCH(C365,'연차관리대장'!$A$5:$A$204,0)),""))</f>
        <v/>
      </c>
      <c r="E365" s="12">
        <f>IF(C365="","",IFERROR(INDEX('연차관리대장'!$C$5:$C$204,MATCH(C365,'연차관리대장'!$A$5:$A$204,0)),""))</f>
        <v/>
      </c>
      <c r="F365" s="12" t="n"/>
      <c r="G365" s="12" t="n"/>
      <c r="H365" s="12">
        <f>IF(F365="","",IF(OR(F365="오전 반차",F365="오후 반차"),0.5,IF(F365="연차",N(G365),0)))</f>
        <v/>
      </c>
      <c r="I365" s="7" t="n"/>
      <c r="J365" s="12" t="n"/>
      <c r="K365" s="12" t="n"/>
      <c r="L365" s="14" t="n"/>
      <c r="M365" s="12">
        <f>IF(AND(C365="",F365=""),"",IF(C365="","사번 미기재",IF(ISNA(MATCH(C365,'연차관리대장'!$A$5:$A$204,0)),"대장에 없는 사번",IF(A365="","사용일 미기재",IF(AND(F365="연차",G365=""),"일수 미기재",IF(AND(G365&lt;&gt;"",ISNUMBER(SEARCH("반차",F365)),N(G365)&lt;&gt;0.5),"반차는 0.5일",""))))))</f>
        <v/>
      </c>
    </row>
    <row r="366">
      <c r="A366" s="7" t="n"/>
      <c r="B366" s="7" t="n"/>
      <c r="C366" s="12" t="n"/>
      <c r="D366" s="12">
        <f>IF(C366="","",IFERROR(INDEX('연차관리대장'!$B$5:$B$204,MATCH(C366,'연차관리대장'!$A$5:$A$204,0)),""))</f>
        <v/>
      </c>
      <c r="E366" s="12">
        <f>IF(C366="","",IFERROR(INDEX('연차관리대장'!$C$5:$C$204,MATCH(C366,'연차관리대장'!$A$5:$A$204,0)),""))</f>
        <v/>
      </c>
      <c r="F366" s="12" t="n"/>
      <c r="G366" s="12" t="n"/>
      <c r="H366" s="12">
        <f>IF(F366="","",IF(OR(F366="오전 반차",F366="오후 반차"),0.5,IF(F366="연차",N(G366),0)))</f>
        <v/>
      </c>
      <c r="I366" s="7" t="n"/>
      <c r="J366" s="12" t="n"/>
      <c r="K366" s="12" t="n"/>
      <c r="L366" s="14" t="n"/>
      <c r="M366" s="12">
        <f>IF(AND(C366="",F366=""),"",IF(C366="","사번 미기재",IF(ISNA(MATCH(C366,'연차관리대장'!$A$5:$A$204,0)),"대장에 없는 사번",IF(A366="","사용일 미기재",IF(AND(F366="연차",G366=""),"일수 미기재",IF(AND(G366&lt;&gt;"",ISNUMBER(SEARCH("반차",F366)),N(G366)&lt;&gt;0.5),"반차는 0.5일",""))))))</f>
        <v/>
      </c>
    </row>
    <row r="367">
      <c r="A367" s="7" t="n"/>
      <c r="B367" s="7" t="n"/>
      <c r="C367" s="12" t="n"/>
      <c r="D367" s="12">
        <f>IF(C367="","",IFERROR(INDEX('연차관리대장'!$B$5:$B$204,MATCH(C367,'연차관리대장'!$A$5:$A$204,0)),""))</f>
        <v/>
      </c>
      <c r="E367" s="12">
        <f>IF(C367="","",IFERROR(INDEX('연차관리대장'!$C$5:$C$204,MATCH(C367,'연차관리대장'!$A$5:$A$204,0)),""))</f>
        <v/>
      </c>
      <c r="F367" s="12" t="n"/>
      <c r="G367" s="12" t="n"/>
      <c r="H367" s="12">
        <f>IF(F367="","",IF(OR(F367="오전 반차",F367="오후 반차"),0.5,IF(F367="연차",N(G367),0)))</f>
        <v/>
      </c>
      <c r="I367" s="7" t="n"/>
      <c r="J367" s="12" t="n"/>
      <c r="K367" s="12" t="n"/>
      <c r="L367" s="14" t="n"/>
      <c r="M367" s="12">
        <f>IF(AND(C367="",F367=""),"",IF(C367="","사번 미기재",IF(ISNA(MATCH(C367,'연차관리대장'!$A$5:$A$204,0)),"대장에 없는 사번",IF(A367="","사용일 미기재",IF(AND(F367="연차",G367=""),"일수 미기재",IF(AND(G367&lt;&gt;"",ISNUMBER(SEARCH("반차",F367)),N(G367)&lt;&gt;0.5),"반차는 0.5일",""))))))</f>
        <v/>
      </c>
    </row>
    <row r="368">
      <c r="A368" s="7" t="n"/>
      <c r="B368" s="7" t="n"/>
      <c r="C368" s="12" t="n"/>
      <c r="D368" s="12">
        <f>IF(C368="","",IFERROR(INDEX('연차관리대장'!$B$5:$B$204,MATCH(C368,'연차관리대장'!$A$5:$A$204,0)),""))</f>
        <v/>
      </c>
      <c r="E368" s="12">
        <f>IF(C368="","",IFERROR(INDEX('연차관리대장'!$C$5:$C$204,MATCH(C368,'연차관리대장'!$A$5:$A$204,0)),""))</f>
        <v/>
      </c>
      <c r="F368" s="12" t="n"/>
      <c r="G368" s="12" t="n"/>
      <c r="H368" s="12">
        <f>IF(F368="","",IF(OR(F368="오전 반차",F368="오후 반차"),0.5,IF(F368="연차",N(G368),0)))</f>
        <v/>
      </c>
      <c r="I368" s="7" t="n"/>
      <c r="J368" s="12" t="n"/>
      <c r="K368" s="12" t="n"/>
      <c r="L368" s="14" t="n"/>
      <c r="M368" s="12">
        <f>IF(AND(C368="",F368=""),"",IF(C368="","사번 미기재",IF(ISNA(MATCH(C368,'연차관리대장'!$A$5:$A$204,0)),"대장에 없는 사번",IF(A368="","사용일 미기재",IF(AND(F368="연차",G368=""),"일수 미기재",IF(AND(G368&lt;&gt;"",ISNUMBER(SEARCH("반차",F368)),N(G368)&lt;&gt;0.5),"반차는 0.5일",""))))))</f>
        <v/>
      </c>
    </row>
    <row r="369">
      <c r="A369" s="7" t="n"/>
      <c r="B369" s="7" t="n"/>
      <c r="C369" s="12" t="n"/>
      <c r="D369" s="12">
        <f>IF(C369="","",IFERROR(INDEX('연차관리대장'!$B$5:$B$204,MATCH(C369,'연차관리대장'!$A$5:$A$204,0)),""))</f>
        <v/>
      </c>
      <c r="E369" s="12">
        <f>IF(C369="","",IFERROR(INDEX('연차관리대장'!$C$5:$C$204,MATCH(C369,'연차관리대장'!$A$5:$A$204,0)),""))</f>
        <v/>
      </c>
      <c r="F369" s="12" t="n"/>
      <c r="G369" s="12" t="n"/>
      <c r="H369" s="12">
        <f>IF(F369="","",IF(OR(F369="오전 반차",F369="오후 반차"),0.5,IF(F369="연차",N(G369),0)))</f>
        <v/>
      </c>
      <c r="I369" s="7" t="n"/>
      <c r="J369" s="12" t="n"/>
      <c r="K369" s="12" t="n"/>
      <c r="L369" s="14" t="n"/>
      <c r="M369" s="12">
        <f>IF(AND(C369="",F369=""),"",IF(C369="","사번 미기재",IF(ISNA(MATCH(C369,'연차관리대장'!$A$5:$A$204,0)),"대장에 없는 사번",IF(A369="","사용일 미기재",IF(AND(F369="연차",G369=""),"일수 미기재",IF(AND(G369&lt;&gt;"",ISNUMBER(SEARCH("반차",F369)),N(G369)&lt;&gt;0.5),"반차는 0.5일",""))))))</f>
        <v/>
      </c>
    </row>
    <row r="370">
      <c r="A370" s="7" t="n"/>
      <c r="B370" s="7" t="n"/>
      <c r="C370" s="12" t="n"/>
      <c r="D370" s="12">
        <f>IF(C370="","",IFERROR(INDEX('연차관리대장'!$B$5:$B$204,MATCH(C370,'연차관리대장'!$A$5:$A$204,0)),""))</f>
        <v/>
      </c>
      <c r="E370" s="12">
        <f>IF(C370="","",IFERROR(INDEX('연차관리대장'!$C$5:$C$204,MATCH(C370,'연차관리대장'!$A$5:$A$204,0)),""))</f>
        <v/>
      </c>
      <c r="F370" s="12" t="n"/>
      <c r="G370" s="12" t="n"/>
      <c r="H370" s="12">
        <f>IF(F370="","",IF(OR(F370="오전 반차",F370="오후 반차"),0.5,IF(F370="연차",N(G370),0)))</f>
        <v/>
      </c>
      <c r="I370" s="7" t="n"/>
      <c r="J370" s="12" t="n"/>
      <c r="K370" s="12" t="n"/>
      <c r="L370" s="14" t="n"/>
      <c r="M370" s="12">
        <f>IF(AND(C370="",F370=""),"",IF(C370="","사번 미기재",IF(ISNA(MATCH(C370,'연차관리대장'!$A$5:$A$204,0)),"대장에 없는 사번",IF(A370="","사용일 미기재",IF(AND(F370="연차",G370=""),"일수 미기재",IF(AND(G370&lt;&gt;"",ISNUMBER(SEARCH("반차",F370)),N(G370)&lt;&gt;0.5),"반차는 0.5일",""))))))</f>
        <v/>
      </c>
    </row>
    <row r="371">
      <c r="A371" s="7" t="n"/>
      <c r="B371" s="7" t="n"/>
      <c r="C371" s="12" t="n"/>
      <c r="D371" s="12">
        <f>IF(C371="","",IFERROR(INDEX('연차관리대장'!$B$5:$B$204,MATCH(C371,'연차관리대장'!$A$5:$A$204,0)),""))</f>
        <v/>
      </c>
      <c r="E371" s="12">
        <f>IF(C371="","",IFERROR(INDEX('연차관리대장'!$C$5:$C$204,MATCH(C371,'연차관리대장'!$A$5:$A$204,0)),""))</f>
        <v/>
      </c>
      <c r="F371" s="12" t="n"/>
      <c r="G371" s="12" t="n"/>
      <c r="H371" s="12">
        <f>IF(F371="","",IF(OR(F371="오전 반차",F371="오후 반차"),0.5,IF(F371="연차",N(G371),0)))</f>
        <v/>
      </c>
      <c r="I371" s="7" t="n"/>
      <c r="J371" s="12" t="n"/>
      <c r="K371" s="12" t="n"/>
      <c r="L371" s="14" t="n"/>
      <c r="M371" s="12">
        <f>IF(AND(C371="",F371=""),"",IF(C371="","사번 미기재",IF(ISNA(MATCH(C371,'연차관리대장'!$A$5:$A$204,0)),"대장에 없는 사번",IF(A371="","사용일 미기재",IF(AND(F371="연차",G371=""),"일수 미기재",IF(AND(G371&lt;&gt;"",ISNUMBER(SEARCH("반차",F371)),N(G371)&lt;&gt;0.5),"반차는 0.5일",""))))))</f>
        <v/>
      </c>
    </row>
    <row r="372">
      <c r="A372" s="7" t="n"/>
      <c r="B372" s="7" t="n"/>
      <c r="C372" s="12" t="n"/>
      <c r="D372" s="12">
        <f>IF(C372="","",IFERROR(INDEX('연차관리대장'!$B$5:$B$204,MATCH(C372,'연차관리대장'!$A$5:$A$204,0)),""))</f>
        <v/>
      </c>
      <c r="E372" s="12">
        <f>IF(C372="","",IFERROR(INDEX('연차관리대장'!$C$5:$C$204,MATCH(C372,'연차관리대장'!$A$5:$A$204,0)),""))</f>
        <v/>
      </c>
      <c r="F372" s="12" t="n"/>
      <c r="G372" s="12" t="n"/>
      <c r="H372" s="12">
        <f>IF(F372="","",IF(OR(F372="오전 반차",F372="오후 반차"),0.5,IF(F372="연차",N(G372),0)))</f>
        <v/>
      </c>
      <c r="I372" s="7" t="n"/>
      <c r="J372" s="12" t="n"/>
      <c r="K372" s="12" t="n"/>
      <c r="L372" s="14" t="n"/>
      <c r="M372" s="12">
        <f>IF(AND(C372="",F372=""),"",IF(C372="","사번 미기재",IF(ISNA(MATCH(C372,'연차관리대장'!$A$5:$A$204,0)),"대장에 없는 사번",IF(A372="","사용일 미기재",IF(AND(F372="연차",G372=""),"일수 미기재",IF(AND(G372&lt;&gt;"",ISNUMBER(SEARCH("반차",F372)),N(G372)&lt;&gt;0.5),"반차는 0.5일",""))))))</f>
        <v/>
      </c>
    </row>
    <row r="373">
      <c r="A373" s="7" t="n"/>
      <c r="B373" s="7" t="n"/>
      <c r="C373" s="12" t="n"/>
      <c r="D373" s="12">
        <f>IF(C373="","",IFERROR(INDEX('연차관리대장'!$B$5:$B$204,MATCH(C373,'연차관리대장'!$A$5:$A$204,0)),""))</f>
        <v/>
      </c>
      <c r="E373" s="12">
        <f>IF(C373="","",IFERROR(INDEX('연차관리대장'!$C$5:$C$204,MATCH(C373,'연차관리대장'!$A$5:$A$204,0)),""))</f>
        <v/>
      </c>
      <c r="F373" s="12" t="n"/>
      <c r="G373" s="12" t="n"/>
      <c r="H373" s="12">
        <f>IF(F373="","",IF(OR(F373="오전 반차",F373="오후 반차"),0.5,IF(F373="연차",N(G373),0)))</f>
        <v/>
      </c>
      <c r="I373" s="7" t="n"/>
      <c r="J373" s="12" t="n"/>
      <c r="K373" s="12" t="n"/>
      <c r="L373" s="14" t="n"/>
      <c r="M373" s="12">
        <f>IF(AND(C373="",F373=""),"",IF(C373="","사번 미기재",IF(ISNA(MATCH(C373,'연차관리대장'!$A$5:$A$204,0)),"대장에 없는 사번",IF(A373="","사용일 미기재",IF(AND(F373="연차",G373=""),"일수 미기재",IF(AND(G373&lt;&gt;"",ISNUMBER(SEARCH("반차",F373)),N(G373)&lt;&gt;0.5),"반차는 0.5일",""))))))</f>
        <v/>
      </c>
    </row>
    <row r="374">
      <c r="A374" s="7" t="n"/>
      <c r="B374" s="7" t="n"/>
      <c r="C374" s="12" t="n"/>
      <c r="D374" s="12">
        <f>IF(C374="","",IFERROR(INDEX('연차관리대장'!$B$5:$B$204,MATCH(C374,'연차관리대장'!$A$5:$A$204,0)),""))</f>
        <v/>
      </c>
      <c r="E374" s="12">
        <f>IF(C374="","",IFERROR(INDEX('연차관리대장'!$C$5:$C$204,MATCH(C374,'연차관리대장'!$A$5:$A$204,0)),""))</f>
        <v/>
      </c>
      <c r="F374" s="12" t="n"/>
      <c r="G374" s="12" t="n"/>
      <c r="H374" s="12">
        <f>IF(F374="","",IF(OR(F374="오전 반차",F374="오후 반차"),0.5,IF(F374="연차",N(G374),0)))</f>
        <v/>
      </c>
      <c r="I374" s="7" t="n"/>
      <c r="J374" s="12" t="n"/>
      <c r="K374" s="12" t="n"/>
      <c r="L374" s="14" t="n"/>
      <c r="M374" s="12">
        <f>IF(AND(C374="",F374=""),"",IF(C374="","사번 미기재",IF(ISNA(MATCH(C374,'연차관리대장'!$A$5:$A$204,0)),"대장에 없는 사번",IF(A374="","사용일 미기재",IF(AND(F374="연차",G374=""),"일수 미기재",IF(AND(G374&lt;&gt;"",ISNUMBER(SEARCH("반차",F374)),N(G374)&lt;&gt;0.5),"반차는 0.5일",""))))))</f>
        <v/>
      </c>
    </row>
    <row r="375">
      <c r="A375" s="7" t="n"/>
      <c r="B375" s="7" t="n"/>
      <c r="C375" s="12" t="n"/>
      <c r="D375" s="12">
        <f>IF(C375="","",IFERROR(INDEX('연차관리대장'!$B$5:$B$204,MATCH(C375,'연차관리대장'!$A$5:$A$204,0)),""))</f>
        <v/>
      </c>
      <c r="E375" s="12">
        <f>IF(C375="","",IFERROR(INDEX('연차관리대장'!$C$5:$C$204,MATCH(C375,'연차관리대장'!$A$5:$A$204,0)),""))</f>
        <v/>
      </c>
      <c r="F375" s="12" t="n"/>
      <c r="G375" s="12" t="n"/>
      <c r="H375" s="12">
        <f>IF(F375="","",IF(OR(F375="오전 반차",F375="오후 반차"),0.5,IF(F375="연차",N(G375),0)))</f>
        <v/>
      </c>
      <c r="I375" s="7" t="n"/>
      <c r="J375" s="12" t="n"/>
      <c r="K375" s="12" t="n"/>
      <c r="L375" s="14" t="n"/>
      <c r="M375" s="12">
        <f>IF(AND(C375="",F375=""),"",IF(C375="","사번 미기재",IF(ISNA(MATCH(C375,'연차관리대장'!$A$5:$A$204,0)),"대장에 없는 사번",IF(A375="","사용일 미기재",IF(AND(F375="연차",G375=""),"일수 미기재",IF(AND(G375&lt;&gt;"",ISNUMBER(SEARCH("반차",F375)),N(G375)&lt;&gt;0.5),"반차는 0.5일",""))))))</f>
        <v/>
      </c>
    </row>
    <row r="376">
      <c r="A376" s="7" t="n"/>
      <c r="B376" s="7" t="n"/>
      <c r="C376" s="12" t="n"/>
      <c r="D376" s="12">
        <f>IF(C376="","",IFERROR(INDEX('연차관리대장'!$B$5:$B$204,MATCH(C376,'연차관리대장'!$A$5:$A$204,0)),""))</f>
        <v/>
      </c>
      <c r="E376" s="12">
        <f>IF(C376="","",IFERROR(INDEX('연차관리대장'!$C$5:$C$204,MATCH(C376,'연차관리대장'!$A$5:$A$204,0)),""))</f>
        <v/>
      </c>
      <c r="F376" s="12" t="n"/>
      <c r="G376" s="12" t="n"/>
      <c r="H376" s="12">
        <f>IF(F376="","",IF(OR(F376="오전 반차",F376="오후 반차"),0.5,IF(F376="연차",N(G376),0)))</f>
        <v/>
      </c>
      <c r="I376" s="7" t="n"/>
      <c r="J376" s="12" t="n"/>
      <c r="K376" s="12" t="n"/>
      <c r="L376" s="14" t="n"/>
      <c r="M376" s="12">
        <f>IF(AND(C376="",F376=""),"",IF(C376="","사번 미기재",IF(ISNA(MATCH(C376,'연차관리대장'!$A$5:$A$204,0)),"대장에 없는 사번",IF(A376="","사용일 미기재",IF(AND(F376="연차",G376=""),"일수 미기재",IF(AND(G376&lt;&gt;"",ISNUMBER(SEARCH("반차",F376)),N(G376)&lt;&gt;0.5),"반차는 0.5일",""))))))</f>
        <v/>
      </c>
    </row>
    <row r="377">
      <c r="A377" s="7" t="n"/>
      <c r="B377" s="7" t="n"/>
      <c r="C377" s="12" t="n"/>
      <c r="D377" s="12">
        <f>IF(C377="","",IFERROR(INDEX('연차관리대장'!$B$5:$B$204,MATCH(C377,'연차관리대장'!$A$5:$A$204,0)),""))</f>
        <v/>
      </c>
      <c r="E377" s="12">
        <f>IF(C377="","",IFERROR(INDEX('연차관리대장'!$C$5:$C$204,MATCH(C377,'연차관리대장'!$A$5:$A$204,0)),""))</f>
        <v/>
      </c>
      <c r="F377" s="12" t="n"/>
      <c r="G377" s="12" t="n"/>
      <c r="H377" s="12">
        <f>IF(F377="","",IF(OR(F377="오전 반차",F377="오후 반차"),0.5,IF(F377="연차",N(G377),0)))</f>
        <v/>
      </c>
      <c r="I377" s="7" t="n"/>
      <c r="J377" s="12" t="n"/>
      <c r="K377" s="12" t="n"/>
      <c r="L377" s="14" t="n"/>
      <c r="M377" s="12">
        <f>IF(AND(C377="",F377=""),"",IF(C377="","사번 미기재",IF(ISNA(MATCH(C377,'연차관리대장'!$A$5:$A$204,0)),"대장에 없는 사번",IF(A377="","사용일 미기재",IF(AND(F377="연차",G377=""),"일수 미기재",IF(AND(G377&lt;&gt;"",ISNUMBER(SEARCH("반차",F377)),N(G377)&lt;&gt;0.5),"반차는 0.5일",""))))))</f>
        <v/>
      </c>
    </row>
    <row r="378">
      <c r="A378" s="7" t="n"/>
      <c r="B378" s="7" t="n"/>
      <c r="C378" s="12" t="n"/>
      <c r="D378" s="12">
        <f>IF(C378="","",IFERROR(INDEX('연차관리대장'!$B$5:$B$204,MATCH(C378,'연차관리대장'!$A$5:$A$204,0)),""))</f>
        <v/>
      </c>
      <c r="E378" s="12">
        <f>IF(C378="","",IFERROR(INDEX('연차관리대장'!$C$5:$C$204,MATCH(C378,'연차관리대장'!$A$5:$A$204,0)),""))</f>
        <v/>
      </c>
      <c r="F378" s="12" t="n"/>
      <c r="G378" s="12" t="n"/>
      <c r="H378" s="12">
        <f>IF(F378="","",IF(OR(F378="오전 반차",F378="오후 반차"),0.5,IF(F378="연차",N(G378),0)))</f>
        <v/>
      </c>
      <c r="I378" s="7" t="n"/>
      <c r="J378" s="12" t="n"/>
      <c r="K378" s="12" t="n"/>
      <c r="L378" s="14" t="n"/>
      <c r="M378" s="12">
        <f>IF(AND(C378="",F378=""),"",IF(C378="","사번 미기재",IF(ISNA(MATCH(C378,'연차관리대장'!$A$5:$A$204,0)),"대장에 없는 사번",IF(A378="","사용일 미기재",IF(AND(F378="연차",G378=""),"일수 미기재",IF(AND(G378&lt;&gt;"",ISNUMBER(SEARCH("반차",F378)),N(G378)&lt;&gt;0.5),"반차는 0.5일",""))))))</f>
        <v/>
      </c>
    </row>
    <row r="379">
      <c r="A379" s="7" t="n"/>
      <c r="B379" s="7" t="n"/>
      <c r="C379" s="12" t="n"/>
      <c r="D379" s="12">
        <f>IF(C379="","",IFERROR(INDEX('연차관리대장'!$B$5:$B$204,MATCH(C379,'연차관리대장'!$A$5:$A$204,0)),""))</f>
        <v/>
      </c>
      <c r="E379" s="12">
        <f>IF(C379="","",IFERROR(INDEX('연차관리대장'!$C$5:$C$204,MATCH(C379,'연차관리대장'!$A$5:$A$204,0)),""))</f>
        <v/>
      </c>
      <c r="F379" s="12" t="n"/>
      <c r="G379" s="12" t="n"/>
      <c r="H379" s="12">
        <f>IF(F379="","",IF(OR(F379="오전 반차",F379="오후 반차"),0.5,IF(F379="연차",N(G379),0)))</f>
        <v/>
      </c>
      <c r="I379" s="7" t="n"/>
      <c r="J379" s="12" t="n"/>
      <c r="K379" s="12" t="n"/>
      <c r="L379" s="14" t="n"/>
      <c r="M379" s="12">
        <f>IF(AND(C379="",F379=""),"",IF(C379="","사번 미기재",IF(ISNA(MATCH(C379,'연차관리대장'!$A$5:$A$204,0)),"대장에 없는 사번",IF(A379="","사용일 미기재",IF(AND(F379="연차",G379=""),"일수 미기재",IF(AND(G379&lt;&gt;"",ISNUMBER(SEARCH("반차",F379)),N(G379)&lt;&gt;0.5),"반차는 0.5일",""))))))</f>
        <v/>
      </c>
    </row>
    <row r="380">
      <c r="A380" s="7" t="n"/>
      <c r="B380" s="7" t="n"/>
      <c r="C380" s="12" t="n"/>
      <c r="D380" s="12">
        <f>IF(C380="","",IFERROR(INDEX('연차관리대장'!$B$5:$B$204,MATCH(C380,'연차관리대장'!$A$5:$A$204,0)),""))</f>
        <v/>
      </c>
      <c r="E380" s="12">
        <f>IF(C380="","",IFERROR(INDEX('연차관리대장'!$C$5:$C$204,MATCH(C380,'연차관리대장'!$A$5:$A$204,0)),""))</f>
        <v/>
      </c>
      <c r="F380" s="12" t="n"/>
      <c r="G380" s="12" t="n"/>
      <c r="H380" s="12">
        <f>IF(F380="","",IF(OR(F380="오전 반차",F380="오후 반차"),0.5,IF(F380="연차",N(G380),0)))</f>
        <v/>
      </c>
      <c r="I380" s="7" t="n"/>
      <c r="J380" s="12" t="n"/>
      <c r="K380" s="12" t="n"/>
      <c r="L380" s="14" t="n"/>
      <c r="M380" s="12">
        <f>IF(AND(C380="",F380=""),"",IF(C380="","사번 미기재",IF(ISNA(MATCH(C380,'연차관리대장'!$A$5:$A$204,0)),"대장에 없는 사번",IF(A380="","사용일 미기재",IF(AND(F380="연차",G380=""),"일수 미기재",IF(AND(G380&lt;&gt;"",ISNUMBER(SEARCH("반차",F380)),N(G380)&lt;&gt;0.5),"반차는 0.5일",""))))))</f>
        <v/>
      </c>
    </row>
    <row r="381">
      <c r="A381" s="7" t="n"/>
      <c r="B381" s="7" t="n"/>
      <c r="C381" s="12" t="n"/>
      <c r="D381" s="12">
        <f>IF(C381="","",IFERROR(INDEX('연차관리대장'!$B$5:$B$204,MATCH(C381,'연차관리대장'!$A$5:$A$204,0)),""))</f>
        <v/>
      </c>
      <c r="E381" s="12">
        <f>IF(C381="","",IFERROR(INDEX('연차관리대장'!$C$5:$C$204,MATCH(C381,'연차관리대장'!$A$5:$A$204,0)),""))</f>
        <v/>
      </c>
      <c r="F381" s="12" t="n"/>
      <c r="G381" s="12" t="n"/>
      <c r="H381" s="12">
        <f>IF(F381="","",IF(OR(F381="오전 반차",F381="오후 반차"),0.5,IF(F381="연차",N(G381),0)))</f>
        <v/>
      </c>
      <c r="I381" s="7" t="n"/>
      <c r="J381" s="12" t="n"/>
      <c r="K381" s="12" t="n"/>
      <c r="L381" s="14" t="n"/>
      <c r="M381" s="12">
        <f>IF(AND(C381="",F381=""),"",IF(C381="","사번 미기재",IF(ISNA(MATCH(C381,'연차관리대장'!$A$5:$A$204,0)),"대장에 없는 사번",IF(A381="","사용일 미기재",IF(AND(F381="연차",G381=""),"일수 미기재",IF(AND(G381&lt;&gt;"",ISNUMBER(SEARCH("반차",F381)),N(G381)&lt;&gt;0.5),"반차는 0.5일",""))))))</f>
        <v/>
      </c>
    </row>
    <row r="382">
      <c r="A382" s="7" t="n"/>
      <c r="B382" s="7" t="n"/>
      <c r="C382" s="12" t="n"/>
      <c r="D382" s="12">
        <f>IF(C382="","",IFERROR(INDEX('연차관리대장'!$B$5:$B$204,MATCH(C382,'연차관리대장'!$A$5:$A$204,0)),""))</f>
        <v/>
      </c>
      <c r="E382" s="12">
        <f>IF(C382="","",IFERROR(INDEX('연차관리대장'!$C$5:$C$204,MATCH(C382,'연차관리대장'!$A$5:$A$204,0)),""))</f>
        <v/>
      </c>
      <c r="F382" s="12" t="n"/>
      <c r="G382" s="12" t="n"/>
      <c r="H382" s="12">
        <f>IF(F382="","",IF(OR(F382="오전 반차",F382="오후 반차"),0.5,IF(F382="연차",N(G382),0)))</f>
        <v/>
      </c>
      <c r="I382" s="7" t="n"/>
      <c r="J382" s="12" t="n"/>
      <c r="K382" s="12" t="n"/>
      <c r="L382" s="14" t="n"/>
      <c r="M382" s="12">
        <f>IF(AND(C382="",F382=""),"",IF(C382="","사번 미기재",IF(ISNA(MATCH(C382,'연차관리대장'!$A$5:$A$204,0)),"대장에 없는 사번",IF(A382="","사용일 미기재",IF(AND(F382="연차",G382=""),"일수 미기재",IF(AND(G382&lt;&gt;"",ISNUMBER(SEARCH("반차",F382)),N(G382)&lt;&gt;0.5),"반차는 0.5일",""))))))</f>
        <v/>
      </c>
    </row>
    <row r="383">
      <c r="A383" s="7" t="n"/>
      <c r="B383" s="7" t="n"/>
      <c r="C383" s="12" t="n"/>
      <c r="D383" s="12">
        <f>IF(C383="","",IFERROR(INDEX('연차관리대장'!$B$5:$B$204,MATCH(C383,'연차관리대장'!$A$5:$A$204,0)),""))</f>
        <v/>
      </c>
      <c r="E383" s="12">
        <f>IF(C383="","",IFERROR(INDEX('연차관리대장'!$C$5:$C$204,MATCH(C383,'연차관리대장'!$A$5:$A$204,0)),""))</f>
        <v/>
      </c>
      <c r="F383" s="12" t="n"/>
      <c r="G383" s="12" t="n"/>
      <c r="H383" s="12">
        <f>IF(F383="","",IF(OR(F383="오전 반차",F383="오후 반차"),0.5,IF(F383="연차",N(G383),0)))</f>
        <v/>
      </c>
      <c r="I383" s="7" t="n"/>
      <c r="J383" s="12" t="n"/>
      <c r="K383" s="12" t="n"/>
      <c r="L383" s="14" t="n"/>
      <c r="M383" s="12">
        <f>IF(AND(C383="",F383=""),"",IF(C383="","사번 미기재",IF(ISNA(MATCH(C383,'연차관리대장'!$A$5:$A$204,0)),"대장에 없는 사번",IF(A383="","사용일 미기재",IF(AND(F383="연차",G383=""),"일수 미기재",IF(AND(G383&lt;&gt;"",ISNUMBER(SEARCH("반차",F383)),N(G383)&lt;&gt;0.5),"반차는 0.5일",""))))))</f>
        <v/>
      </c>
    </row>
    <row r="384">
      <c r="A384" s="7" t="n"/>
      <c r="B384" s="7" t="n"/>
      <c r="C384" s="12" t="n"/>
      <c r="D384" s="12">
        <f>IF(C384="","",IFERROR(INDEX('연차관리대장'!$B$5:$B$204,MATCH(C384,'연차관리대장'!$A$5:$A$204,0)),""))</f>
        <v/>
      </c>
      <c r="E384" s="12">
        <f>IF(C384="","",IFERROR(INDEX('연차관리대장'!$C$5:$C$204,MATCH(C384,'연차관리대장'!$A$5:$A$204,0)),""))</f>
        <v/>
      </c>
      <c r="F384" s="12" t="n"/>
      <c r="G384" s="12" t="n"/>
      <c r="H384" s="12">
        <f>IF(F384="","",IF(OR(F384="오전 반차",F384="오후 반차"),0.5,IF(F384="연차",N(G384),0)))</f>
        <v/>
      </c>
      <c r="I384" s="7" t="n"/>
      <c r="J384" s="12" t="n"/>
      <c r="K384" s="12" t="n"/>
      <c r="L384" s="14" t="n"/>
      <c r="M384" s="12">
        <f>IF(AND(C384="",F384=""),"",IF(C384="","사번 미기재",IF(ISNA(MATCH(C384,'연차관리대장'!$A$5:$A$204,0)),"대장에 없는 사번",IF(A384="","사용일 미기재",IF(AND(F384="연차",G384=""),"일수 미기재",IF(AND(G384&lt;&gt;"",ISNUMBER(SEARCH("반차",F384)),N(G384)&lt;&gt;0.5),"반차는 0.5일",""))))))</f>
        <v/>
      </c>
    </row>
    <row r="385">
      <c r="A385" s="7" t="n"/>
      <c r="B385" s="7" t="n"/>
      <c r="C385" s="12" t="n"/>
      <c r="D385" s="12">
        <f>IF(C385="","",IFERROR(INDEX('연차관리대장'!$B$5:$B$204,MATCH(C385,'연차관리대장'!$A$5:$A$204,0)),""))</f>
        <v/>
      </c>
      <c r="E385" s="12">
        <f>IF(C385="","",IFERROR(INDEX('연차관리대장'!$C$5:$C$204,MATCH(C385,'연차관리대장'!$A$5:$A$204,0)),""))</f>
        <v/>
      </c>
      <c r="F385" s="12" t="n"/>
      <c r="G385" s="12" t="n"/>
      <c r="H385" s="12">
        <f>IF(F385="","",IF(OR(F385="오전 반차",F385="오후 반차"),0.5,IF(F385="연차",N(G385),0)))</f>
        <v/>
      </c>
      <c r="I385" s="7" t="n"/>
      <c r="J385" s="12" t="n"/>
      <c r="K385" s="12" t="n"/>
      <c r="L385" s="14" t="n"/>
      <c r="M385" s="12">
        <f>IF(AND(C385="",F385=""),"",IF(C385="","사번 미기재",IF(ISNA(MATCH(C385,'연차관리대장'!$A$5:$A$204,0)),"대장에 없는 사번",IF(A385="","사용일 미기재",IF(AND(F385="연차",G385=""),"일수 미기재",IF(AND(G385&lt;&gt;"",ISNUMBER(SEARCH("반차",F385)),N(G385)&lt;&gt;0.5),"반차는 0.5일",""))))))</f>
        <v/>
      </c>
    </row>
    <row r="386">
      <c r="A386" s="7" t="n"/>
      <c r="B386" s="7" t="n"/>
      <c r="C386" s="12" t="n"/>
      <c r="D386" s="12">
        <f>IF(C386="","",IFERROR(INDEX('연차관리대장'!$B$5:$B$204,MATCH(C386,'연차관리대장'!$A$5:$A$204,0)),""))</f>
        <v/>
      </c>
      <c r="E386" s="12">
        <f>IF(C386="","",IFERROR(INDEX('연차관리대장'!$C$5:$C$204,MATCH(C386,'연차관리대장'!$A$5:$A$204,0)),""))</f>
        <v/>
      </c>
      <c r="F386" s="12" t="n"/>
      <c r="G386" s="12" t="n"/>
      <c r="H386" s="12">
        <f>IF(F386="","",IF(OR(F386="오전 반차",F386="오후 반차"),0.5,IF(F386="연차",N(G386),0)))</f>
        <v/>
      </c>
      <c r="I386" s="7" t="n"/>
      <c r="J386" s="12" t="n"/>
      <c r="K386" s="12" t="n"/>
      <c r="L386" s="14" t="n"/>
      <c r="M386" s="12">
        <f>IF(AND(C386="",F386=""),"",IF(C386="","사번 미기재",IF(ISNA(MATCH(C386,'연차관리대장'!$A$5:$A$204,0)),"대장에 없는 사번",IF(A386="","사용일 미기재",IF(AND(F386="연차",G386=""),"일수 미기재",IF(AND(G386&lt;&gt;"",ISNUMBER(SEARCH("반차",F386)),N(G386)&lt;&gt;0.5),"반차는 0.5일",""))))))</f>
        <v/>
      </c>
    </row>
    <row r="387">
      <c r="A387" s="7" t="n"/>
      <c r="B387" s="7" t="n"/>
      <c r="C387" s="12" t="n"/>
      <c r="D387" s="12">
        <f>IF(C387="","",IFERROR(INDEX('연차관리대장'!$B$5:$B$204,MATCH(C387,'연차관리대장'!$A$5:$A$204,0)),""))</f>
        <v/>
      </c>
      <c r="E387" s="12">
        <f>IF(C387="","",IFERROR(INDEX('연차관리대장'!$C$5:$C$204,MATCH(C387,'연차관리대장'!$A$5:$A$204,0)),""))</f>
        <v/>
      </c>
      <c r="F387" s="12" t="n"/>
      <c r="G387" s="12" t="n"/>
      <c r="H387" s="12">
        <f>IF(F387="","",IF(OR(F387="오전 반차",F387="오후 반차"),0.5,IF(F387="연차",N(G387),0)))</f>
        <v/>
      </c>
      <c r="I387" s="7" t="n"/>
      <c r="J387" s="12" t="n"/>
      <c r="K387" s="12" t="n"/>
      <c r="L387" s="14" t="n"/>
      <c r="M387" s="12">
        <f>IF(AND(C387="",F387=""),"",IF(C387="","사번 미기재",IF(ISNA(MATCH(C387,'연차관리대장'!$A$5:$A$204,0)),"대장에 없는 사번",IF(A387="","사용일 미기재",IF(AND(F387="연차",G387=""),"일수 미기재",IF(AND(G387&lt;&gt;"",ISNUMBER(SEARCH("반차",F387)),N(G387)&lt;&gt;0.5),"반차는 0.5일",""))))))</f>
        <v/>
      </c>
    </row>
    <row r="388">
      <c r="A388" s="7" t="n"/>
      <c r="B388" s="7" t="n"/>
      <c r="C388" s="12" t="n"/>
      <c r="D388" s="12">
        <f>IF(C388="","",IFERROR(INDEX('연차관리대장'!$B$5:$B$204,MATCH(C388,'연차관리대장'!$A$5:$A$204,0)),""))</f>
        <v/>
      </c>
      <c r="E388" s="12">
        <f>IF(C388="","",IFERROR(INDEX('연차관리대장'!$C$5:$C$204,MATCH(C388,'연차관리대장'!$A$5:$A$204,0)),""))</f>
        <v/>
      </c>
      <c r="F388" s="12" t="n"/>
      <c r="G388" s="12" t="n"/>
      <c r="H388" s="12">
        <f>IF(F388="","",IF(OR(F388="오전 반차",F388="오후 반차"),0.5,IF(F388="연차",N(G388),0)))</f>
        <v/>
      </c>
      <c r="I388" s="7" t="n"/>
      <c r="J388" s="12" t="n"/>
      <c r="K388" s="12" t="n"/>
      <c r="L388" s="14" t="n"/>
      <c r="M388" s="12">
        <f>IF(AND(C388="",F388=""),"",IF(C388="","사번 미기재",IF(ISNA(MATCH(C388,'연차관리대장'!$A$5:$A$204,0)),"대장에 없는 사번",IF(A388="","사용일 미기재",IF(AND(F388="연차",G388=""),"일수 미기재",IF(AND(G388&lt;&gt;"",ISNUMBER(SEARCH("반차",F388)),N(G388)&lt;&gt;0.5),"반차는 0.5일",""))))))</f>
        <v/>
      </c>
    </row>
    <row r="389">
      <c r="A389" s="7" t="n"/>
      <c r="B389" s="7" t="n"/>
      <c r="C389" s="12" t="n"/>
      <c r="D389" s="12">
        <f>IF(C389="","",IFERROR(INDEX('연차관리대장'!$B$5:$B$204,MATCH(C389,'연차관리대장'!$A$5:$A$204,0)),""))</f>
        <v/>
      </c>
      <c r="E389" s="12">
        <f>IF(C389="","",IFERROR(INDEX('연차관리대장'!$C$5:$C$204,MATCH(C389,'연차관리대장'!$A$5:$A$204,0)),""))</f>
        <v/>
      </c>
      <c r="F389" s="12" t="n"/>
      <c r="G389" s="12" t="n"/>
      <c r="H389" s="12">
        <f>IF(F389="","",IF(OR(F389="오전 반차",F389="오후 반차"),0.5,IF(F389="연차",N(G389),0)))</f>
        <v/>
      </c>
      <c r="I389" s="7" t="n"/>
      <c r="J389" s="12" t="n"/>
      <c r="K389" s="12" t="n"/>
      <c r="L389" s="14" t="n"/>
      <c r="M389" s="12">
        <f>IF(AND(C389="",F389=""),"",IF(C389="","사번 미기재",IF(ISNA(MATCH(C389,'연차관리대장'!$A$5:$A$204,0)),"대장에 없는 사번",IF(A389="","사용일 미기재",IF(AND(F389="연차",G389=""),"일수 미기재",IF(AND(G389&lt;&gt;"",ISNUMBER(SEARCH("반차",F389)),N(G389)&lt;&gt;0.5),"반차는 0.5일",""))))))</f>
        <v/>
      </c>
    </row>
    <row r="390">
      <c r="A390" s="7" t="n"/>
      <c r="B390" s="7" t="n"/>
      <c r="C390" s="12" t="n"/>
      <c r="D390" s="12">
        <f>IF(C390="","",IFERROR(INDEX('연차관리대장'!$B$5:$B$204,MATCH(C390,'연차관리대장'!$A$5:$A$204,0)),""))</f>
        <v/>
      </c>
      <c r="E390" s="12">
        <f>IF(C390="","",IFERROR(INDEX('연차관리대장'!$C$5:$C$204,MATCH(C390,'연차관리대장'!$A$5:$A$204,0)),""))</f>
        <v/>
      </c>
      <c r="F390" s="12" t="n"/>
      <c r="G390" s="12" t="n"/>
      <c r="H390" s="12">
        <f>IF(F390="","",IF(OR(F390="오전 반차",F390="오후 반차"),0.5,IF(F390="연차",N(G390),0)))</f>
        <v/>
      </c>
      <c r="I390" s="7" t="n"/>
      <c r="J390" s="12" t="n"/>
      <c r="K390" s="12" t="n"/>
      <c r="L390" s="14" t="n"/>
      <c r="M390" s="12">
        <f>IF(AND(C390="",F390=""),"",IF(C390="","사번 미기재",IF(ISNA(MATCH(C390,'연차관리대장'!$A$5:$A$204,0)),"대장에 없는 사번",IF(A390="","사용일 미기재",IF(AND(F390="연차",G390=""),"일수 미기재",IF(AND(G390&lt;&gt;"",ISNUMBER(SEARCH("반차",F390)),N(G390)&lt;&gt;0.5),"반차는 0.5일",""))))))</f>
        <v/>
      </c>
    </row>
    <row r="391">
      <c r="A391" s="7" t="n"/>
      <c r="B391" s="7" t="n"/>
      <c r="C391" s="12" t="n"/>
      <c r="D391" s="12">
        <f>IF(C391="","",IFERROR(INDEX('연차관리대장'!$B$5:$B$204,MATCH(C391,'연차관리대장'!$A$5:$A$204,0)),""))</f>
        <v/>
      </c>
      <c r="E391" s="12">
        <f>IF(C391="","",IFERROR(INDEX('연차관리대장'!$C$5:$C$204,MATCH(C391,'연차관리대장'!$A$5:$A$204,0)),""))</f>
        <v/>
      </c>
      <c r="F391" s="12" t="n"/>
      <c r="G391" s="12" t="n"/>
      <c r="H391" s="12">
        <f>IF(F391="","",IF(OR(F391="오전 반차",F391="오후 반차"),0.5,IF(F391="연차",N(G391),0)))</f>
        <v/>
      </c>
      <c r="I391" s="7" t="n"/>
      <c r="J391" s="12" t="n"/>
      <c r="K391" s="12" t="n"/>
      <c r="L391" s="14" t="n"/>
      <c r="M391" s="12">
        <f>IF(AND(C391="",F391=""),"",IF(C391="","사번 미기재",IF(ISNA(MATCH(C391,'연차관리대장'!$A$5:$A$204,0)),"대장에 없는 사번",IF(A391="","사용일 미기재",IF(AND(F391="연차",G391=""),"일수 미기재",IF(AND(G391&lt;&gt;"",ISNUMBER(SEARCH("반차",F391)),N(G391)&lt;&gt;0.5),"반차는 0.5일",""))))))</f>
        <v/>
      </c>
    </row>
    <row r="392">
      <c r="A392" s="7" t="n"/>
      <c r="B392" s="7" t="n"/>
      <c r="C392" s="12" t="n"/>
      <c r="D392" s="12">
        <f>IF(C392="","",IFERROR(INDEX('연차관리대장'!$B$5:$B$204,MATCH(C392,'연차관리대장'!$A$5:$A$204,0)),""))</f>
        <v/>
      </c>
      <c r="E392" s="12">
        <f>IF(C392="","",IFERROR(INDEX('연차관리대장'!$C$5:$C$204,MATCH(C392,'연차관리대장'!$A$5:$A$204,0)),""))</f>
        <v/>
      </c>
      <c r="F392" s="12" t="n"/>
      <c r="G392" s="12" t="n"/>
      <c r="H392" s="12">
        <f>IF(F392="","",IF(OR(F392="오전 반차",F392="오후 반차"),0.5,IF(F392="연차",N(G392),0)))</f>
        <v/>
      </c>
      <c r="I392" s="7" t="n"/>
      <c r="J392" s="12" t="n"/>
      <c r="K392" s="12" t="n"/>
      <c r="L392" s="14" t="n"/>
      <c r="M392" s="12">
        <f>IF(AND(C392="",F392=""),"",IF(C392="","사번 미기재",IF(ISNA(MATCH(C392,'연차관리대장'!$A$5:$A$204,0)),"대장에 없는 사번",IF(A392="","사용일 미기재",IF(AND(F392="연차",G392=""),"일수 미기재",IF(AND(G392&lt;&gt;"",ISNUMBER(SEARCH("반차",F392)),N(G392)&lt;&gt;0.5),"반차는 0.5일",""))))))</f>
        <v/>
      </c>
    </row>
    <row r="393">
      <c r="A393" s="7" t="n"/>
      <c r="B393" s="7" t="n"/>
      <c r="C393" s="12" t="n"/>
      <c r="D393" s="12">
        <f>IF(C393="","",IFERROR(INDEX('연차관리대장'!$B$5:$B$204,MATCH(C393,'연차관리대장'!$A$5:$A$204,0)),""))</f>
        <v/>
      </c>
      <c r="E393" s="12">
        <f>IF(C393="","",IFERROR(INDEX('연차관리대장'!$C$5:$C$204,MATCH(C393,'연차관리대장'!$A$5:$A$204,0)),""))</f>
        <v/>
      </c>
      <c r="F393" s="12" t="n"/>
      <c r="G393" s="12" t="n"/>
      <c r="H393" s="12">
        <f>IF(F393="","",IF(OR(F393="오전 반차",F393="오후 반차"),0.5,IF(F393="연차",N(G393),0)))</f>
        <v/>
      </c>
      <c r="I393" s="7" t="n"/>
      <c r="J393" s="12" t="n"/>
      <c r="K393" s="12" t="n"/>
      <c r="L393" s="14" t="n"/>
      <c r="M393" s="12">
        <f>IF(AND(C393="",F393=""),"",IF(C393="","사번 미기재",IF(ISNA(MATCH(C393,'연차관리대장'!$A$5:$A$204,0)),"대장에 없는 사번",IF(A393="","사용일 미기재",IF(AND(F393="연차",G393=""),"일수 미기재",IF(AND(G393&lt;&gt;"",ISNUMBER(SEARCH("반차",F393)),N(G393)&lt;&gt;0.5),"반차는 0.5일",""))))))</f>
        <v/>
      </c>
    </row>
    <row r="394">
      <c r="A394" s="7" t="n"/>
      <c r="B394" s="7" t="n"/>
      <c r="C394" s="12" t="n"/>
      <c r="D394" s="12">
        <f>IF(C394="","",IFERROR(INDEX('연차관리대장'!$B$5:$B$204,MATCH(C394,'연차관리대장'!$A$5:$A$204,0)),""))</f>
        <v/>
      </c>
      <c r="E394" s="12">
        <f>IF(C394="","",IFERROR(INDEX('연차관리대장'!$C$5:$C$204,MATCH(C394,'연차관리대장'!$A$5:$A$204,0)),""))</f>
        <v/>
      </c>
      <c r="F394" s="12" t="n"/>
      <c r="G394" s="12" t="n"/>
      <c r="H394" s="12">
        <f>IF(F394="","",IF(OR(F394="오전 반차",F394="오후 반차"),0.5,IF(F394="연차",N(G394),0)))</f>
        <v/>
      </c>
      <c r="I394" s="7" t="n"/>
      <c r="J394" s="12" t="n"/>
      <c r="K394" s="12" t="n"/>
      <c r="L394" s="14" t="n"/>
      <c r="M394" s="12">
        <f>IF(AND(C394="",F394=""),"",IF(C394="","사번 미기재",IF(ISNA(MATCH(C394,'연차관리대장'!$A$5:$A$204,0)),"대장에 없는 사번",IF(A394="","사용일 미기재",IF(AND(F394="연차",G394=""),"일수 미기재",IF(AND(G394&lt;&gt;"",ISNUMBER(SEARCH("반차",F394)),N(G394)&lt;&gt;0.5),"반차는 0.5일",""))))))</f>
        <v/>
      </c>
    </row>
    <row r="395">
      <c r="A395" s="7" t="n"/>
      <c r="B395" s="7" t="n"/>
      <c r="C395" s="12" t="n"/>
      <c r="D395" s="12">
        <f>IF(C395="","",IFERROR(INDEX('연차관리대장'!$B$5:$B$204,MATCH(C395,'연차관리대장'!$A$5:$A$204,0)),""))</f>
        <v/>
      </c>
      <c r="E395" s="12">
        <f>IF(C395="","",IFERROR(INDEX('연차관리대장'!$C$5:$C$204,MATCH(C395,'연차관리대장'!$A$5:$A$204,0)),""))</f>
        <v/>
      </c>
      <c r="F395" s="12" t="n"/>
      <c r="G395" s="12" t="n"/>
      <c r="H395" s="12">
        <f>IF(F395="","",IF(OR(F395="오전 반차",F395="오후 반차"),0.5,IF(F395="연차",N(G395),0)))</f>
        <v/>
      </c>
      <c r="I395" s="7" t="n"/>
      <c r="J395" s="12" t="n"/>
      <c r="K395" s="12" t="n"/>
      <c r="L395" s="14" t="n"/>
      <c r="M395" s="12">
        <f>IF(AND(C395="",F395=""),"",IF(C395="","사번 미기재",IF(ISNA(MATCH(C395,'연차관리대장'!$A$5:$A$204,0)),"대장에 없는 사번",IF(A395="","사용일 미기재",IF(AND(F395="연차",G395=""),"일수 미기재",IF(AND(G395&lt;&gt;"",ISNUMBER(SEARCH("반차",F395)),N(G395)&lt;&gt;0.5),"반차는 0.5일",""))))))</f>
        <v/>
      </c>
    </row>
    <row r="396">
      <c r="A396" s="7" t="n"/>
      <c r="B396" s="7" t="n"/>
      <c r="C396" s="12" t="n"/>
      <c r="D396" s="12">
        <f>IF(C396="","",IFERROR(INDEX('연차관리대장'!$B$5:$B$204,MATCH(C396,'연차관리대장'!$A$5:$A$204,0)),""))</f>
        <v/>
      </c>
      <c r="E396" s="12">
        <f>IF(C396="","",IFERROR(INDEX('연차관리대장'!$C$5:$C$204,MATCH(C396,'연차관리대장'!$A$5:$A$204,0)),""))</f>
        <v/>
      </c>
      <c r="F396" s="12" t="n"/>
      <c r="G396" s="12" t="n"/>
      <c r="H396" s="12">
        <f>IF(F396="","",IF(OR(F396="오전 반차",F396="오후 반차"),0.5,IF(F396="연차",N(G396),0)))</f>
        <v/>
      </c>
      <c r="I396" s="7" t="n"/>
      <c r="J396" s="12" t="n"/>
      <c r="K396" s="12" t="n"/>
      <c r="L396" s="14" t="n"/>
      <c r="M396" s="12">
        <f>IF(AND(C396="",F396=""),"",IF(C396="","사번 미기재",IF(ISNA(MATCH(C396,'연차관리대장'!$A$5:$A$204,0)),"대장에 없는 사번",IF(A396="","사용일 미기재",IF(AND(F396="연차",G396=""),"일수 미기재",IF(AND(G396&lt;&gt;"",ISNUMBER(SEARCH("반차",F396)),N(G396)&lt;&gt;0.5),"반차는 0.5일",""))))))</f>
        <v/>
      </c>
    </row>
    <row r="397">
      <c r="A397" s="7" t="n"/>
      <c r="B397" s="7" t="n"/>
      <c r="C397" s="12" t="n"/>
      <c r="D397" s="12">
        <f>IF(C397="","",IFERROR(INDEX('연차관리대장'!$B$5:$B$204,MATCH(C397,'연차관리대장'!$A$5:$A$204,0)),""))</f>
        <v/>
      </c>
      <c r="E397" s="12">
        <f>IF(C397="","",IFERROR(INDEX('연차관리대장'!$C$5:$C$204,MATCH(C397,'연차관리대장'!$A$5:$A$204,0)),""))</f>
        <v/>
      </c>
      <c r="F397" s="12" t="n"/>
      <c r="G397" s="12" t="n"/>
      <c r="H397" s="12">
        <f>IF(F397="","",IF(OR(F397="오전 반차",F397="오후 반차"),0.5,IF(F397="연차",N(G397),0)))</f>
        <v/>
      </c>
      <c r="I397" s="7" t="n"/>
      <c r="J397" s="12" t="n"/>
      <c r="K397" s="12" t="n"/>
      <c r="L397" s="14" t="n"/>
      <c r="M397" s="12">
        <f>IF(AND(C397="",F397=""),"",IF(C397="","사번 미기재",IF(ISNA(MATCH(C397,'연차관리대장'!$A$5:$A$204,0)),"대장에 없는 사번",IF(A397="","사용일 미기재",IF(AND(F397="연차",G397=""),"일수 미기재",IF(AND(G397&lt;&gt;"",ISNUMBER(SEARCH("반차",F397)),N(G397)&lt;&gt;0.5),"반차는 0.5일",""))))))</f>
        <v/>
      </c>
    </row>
    <row r="398">
      <c r="A398" s="7" t="n"/>
      <c r="B398" s="7" t="n"/>
      <c r="C398" s="12" t="n"/>
      <c r="D398" s="12">
        <f>IF(C398="","",IFERROR(INDEX('연차관리대장'!$B$5:$B$204,MATCH(C398,'연차관리대장'!$A$5:$A$204,0)),""))</f>
        <v/>
      </c>
      <c r="E398" s="12">
        <f>IF(C398="","",IFERROR(INDEX('연차관리대장'!$C$5:$C$204,MATCH(C398,'연차관리대장'!$A$5:$A$204,0)),""))</f>
        <v/>
      </c>
      <c r="F398" s="12" t="n"/>
      <c r="G398" s="12" t="n"/>
      <c r="H398" s="12">
        <f>IF(F398="","",IF(OR(F398="오전 반차",F398="오후 반차"),0.5,IF(F398="연차",N(G398),0)))</f>
        <v/>
      </c>
      <c r="I398" s="7" t="n"/>
      <c r="J398" s="12" t="n"/>
      <c r="K398" s="12" t="n"/>
      <c r="L398" s="14" t="n"/>
      <c r="M398" s="12">
        <f>IF(AND(C398="",F398=""),"",IF(C398="","사번 미기재",IF(ISNA(MATCH(C398,'연차관리대장'!$A$5:$A$204,0)),"대장에 없는 사번",IF(A398="","사용일 미기재",IF(AND(F398="연차",G398=""),"일수 미기재",IF(AND(G398&lt;&gt;"",ISNUMBER(SEARCH("반차",F398)),N(G398)&lt;&gt;0.5),"반차는 0.5일",""))))))</f>
        <v/>
      </c>
    </row>
    <row r="399">
      <c r="A399" s="7" t="n"/>
      <c r="B399" s="7" t="n"/>
      <c r="C399" s="12" t="n"/>
      <c r="D399" s="12">
        <f>IF(C399="","",IFERROR(INDEX('연차관리대장'!$B$5:$B$204,MATCH(C399,'연차관리대장'!$A$5:$A$204,0)),""))</f>
        <v/>
      </c>
      <c r="E399" s="12">
        <f>IF(C399="","",IFERROR(INDEX('연차관리대장'!$C$5:$C$204,MATCH(C399,'연차관리대장'!$A$5:$A$204,0)),""))</f>
        <v/>
      </c>
      <c r="F399" s="12" t="n"/>
      <c r="G399" s="12" t="n"/>
      <c r="H399" s="12">
        <f>IF(F399="","",IF(OR(F399="오전 반차",F399="오후 반차"),0.5,IF(F399="연차",N(G399),0)))</f>
        <v/>
      </c>
      <c r="I399" s="7" t="n"/>
      <c r="J399" s="12" t="n"/>
      <c r="K399" s="12" t="n"/>
      <c r="L399" s="14" t="n"/>
      <c r="M399" s="12">
        <f>IF(AND(C399="",F399=""),"",IF(C399="","사번 미기재",IF(ISNA(MATCH(C399,'연차관리대장'!$A$5:$A$204,0)),"대장에 없는 사번",IF(A399="","사용일 미기재",IF(AND(F399="연차",G399=""),"일수 미기재",IF(AND(G399&lt;&gt;"",ISNUMBER(SEARCH("반차",F399)),N(G399)&lt;&gt;0.5),"반차는 0.5일",""))))))</f>
        <v/>
      </c>
    </row>
    <row r="400">
      <c r="A400" s="7" t="n"/>
      <c r="B400" s="7" t="n"/>
      <c r="C400" s="12" t="n"/>
      <c r="D400" s="12">
        <f>IF(C400="","",IFERROR(INDEX('연차관리대장'!$B$5:$B$204,MATCH(C400,'연차관리대장'!$A$5:$A$204,0)),""))</f>
        <v/>
      </c>
      <c r="E400" s="12">
        <f>IF(C400="","",IFERROR(INDEX('연차관리대장'!$C$5:$C$204,MATCH(C400,'연차관리대장'!$A$5:$A$204,0)),""))</f>
        <v/>
      </c>
      <c r="F400" s="12" t="n"/>
      <c r="G400" s="12" t="n"/>
      <c r="H400" s="12">
        <f>IF(F400="","",IF(OR(F400="오전 반차",F400="오후 반차"),0.5,IF(F400="연차",N(G400),0)))</f>
        <v/>
      </c>
      <c r="I400" s="7" t="n"/>
      <c r="J400" s="12" t="n"/>
      <c r="K400" s="12" t="n"/>
      <c r="L400" s="14" t="n"/>
      <c r="M400" s="12">
        <f>IF(AND(C400="",F400=""),"",IF(C400="","사번 미기재",IF(ISNA(MATCH(C400,'연차관리대장'!$A$5:$A$204,0)),"대장에 없는 사번",IF(A400="","사용일 미기재",IF(AND(F400="연차",G400=""),"일수 미기재",IF(AND(G400&lt;&gt;"",ISNUMBER(SEARCH("반차",F400)),N(G400)&lt;&gt;0.5),"반차는 0.5일",""))))))</f>
        <v/>
      </c>
    </row>
    <row r="401">
      <c r="A401" s="7" t="n"/>
      <c r="B401" s="7" t="n"/>
      <c r="C401" s="12" t="n"/>
      <c r="D401" s="12">
        <f>IF(C401="","",IFERROR(INDEX('연차관리대장'!$B$5:$B$204,MATCH(C401,'연차관리대장'!$A$5:$A$204,0)),""))</f>
        <v/>
      </c>
      <c r="E401" s="12">
        <f>IF(C401="","",IFERROR(INDEX('연차관리대장'!$C$5:$C$204,MATCH(C401,'연차관리대장'!$A$5:$A$204,0)),""))</f>
        <v/>
      </c>
      <c r="F401" s="12" t="n"/>
      <c r="G401" s="12" t="n"/>
      <c r="H401" s="12">
        <f>IF(F401="","",IF(OR(F401="오전 반차",F401="오후 반차"),0.5,IF(F401="연차",N(G401),0)))</f>
        <v/>
      </c>
      <c r="I401" s="7" t="n"/>
      <c r="J401" s="12" t="n"/>
      <c r="K401" s="12" t="n"/>
      <c r="L401" s="14" t="n"/>
      <c r="M401" s="12">
        <f>IF(AND(C401="",F401=""),"",IF(C401="","사번 미기재",IF(ISNA(MATCH(C401,'연차관리대장'!$A$5:$A$204,0)),"대장에 없는 사번",IF(A401="","사용일 미기재",IF(AND(F401="연차",G401=""),"일수 미기재",IF(AND(G401&lt;&gt;"",ISNUMBER(SEARCH("반차",F401)),N(G401)&lt;&gt;0.5),"반차는 0.5일",""))))))</f>
        <v/>
      </c>
    </row>
    <row r="402">
      <c r="A402" s="7" t="n"/>
      <c r="B402" s="7" t="n"/>
      <c r="C402" s="12" t="n"/>
      <c r="D402" s="12">
        <f>IF(C402="","",IFERROR(INDEX('연차관리대장'!$B$5:$B$204,MATCH(C402,'연차관리대장'!$A$5:$A$204,0)),""))</f>
        <v/>
      </c>
      <c r="E402" s="12">
        <f>IF(C402="","",IFERROR(INDEX('연차관리대장'!$C$5:$C$204,MATCH(C402,'연차관리대장'!$A$5:$A$204,0)),""))</f>
        <v/>
      </c>
      <c r="F402" s="12" t="n"/>
      <c r="G402" s="12" t="n"/>
      <c r="H402" s="12">
        <f>IF(F402="","",IF(OR(F402="오전 반차",F402="오후 반차"),0.5,IF(F402="연차",N(G402),0)))</f>
        <v/>
      </c>
      <c r="I402" s="7" t="n"/>
      <c r="J402" s="12" t="n"/>
      <c r="K402" s="12" t="n"/>
      <c r="L402" s="14" t="n"/>
      <c r="M402" s="12">
        <f>IF(AND(C402="",F402=""),"",IF(C402="","사번 미기재",IF(ISNA(MATCH(C402,'연차관리대장'!$A$5:$A$204,0)),"대장에 없는 사번",IF(A402="","사용일 미기재",IF(AND(F402="연차",G402=""),"일수 미기재",IF(AND(G402&lt;&gt;"",ISNUMBER(SEARCH("반차",F402)),N(G402)&lt;&gt;0.5),"반차는 0.5일",""))))))</f>
        <v/>
      </c>
    </row>
    <row r="403">
      <c r="A403" s="7" t="n"/>
      <c r="B403" s="7" t="n"/>
      <c r="C403" s="12" t="n"/>
      <c r="D403" s="12">
        <f>IF(C403="","",IFERROR(INDEX('연차관리대장'!$B$5:$B$204,MATCH(C403,'연차관리대장'!$A$5:$A$204,0)),""))</f>
        <v/>
      </c>
      <c r="E403" s="12">
        <f>IF(C403="","",IFERROR(INDEX('연차관리대장'!$C$5:$C$204,MATCH(C403,'연차관리대장'!$A$5:$A$204,0)),""))</f>
        <v/>
      </c>
      <c r="F403" s="12" t="n"/>
      <c r="G403" s="12" t="n"/>
      <c r="H403" s="12">
        <f>IF(F403="","",IF(OR(F403="오전 반차",F403="오후 반차"),0.5,IF(F403="연차",N(G403),0)))</f>
        <v/>
      </c>
      <c r="I403" s="7" t="n"/>
      <c r="J403" s="12" t="n"/>
      <c r="K403" s="12" t="n"/>
      <c r="L403" s="14" t="n"/>
      <c r="M403" s="12">
        <f>IF(AND(C403="",F403=""),"",IF(C403="","사번 미기재",IF(ISNA(MATCH(C403,'연차관리대장'!$A$5:$A$204,0)),"대장에 없는 사번",IF(A403="","사용일 미기재",IF(AND(F403="연차",G403=""),"일수 미기재",IF(AND(G403&lt;&gt;"",ISNUMBER(SEARCH("반차",F403)),N(G403)&lt;&gt;0.5),"반차는 0.5일",""))))))</f>
        <v/>
      </c>
    </row>
    <row r="404">
      <c r="A404" s="7" t="n"/>
      <c r="B404" s="7" t="n"/>
      <c r="C404" s="12" t="n"/>
      <c r="D404" s="12">
        <f>IF(C404="","",IFERROR(INDEX('연차관리대장'!$B$5:$B$204,MATCH(C404,'연차관리대장'!$A$5:$A$204,0)),""))</f>
        <v/>
      </c>
      <c r="E404" s="12">
        <f>IF(C404="","",IFERROR(INDEX('연차관리대장'!$C$5:$C$204,MATCH(C404,'연차관리대장'!$A$5:$A$204,0)),""))</f>
        <v/>
      </c>
      <c r="F404" s="12" t="n"/>
      <c r="G404" s="12" t="n"/>
      <c r="H404" s="12">
        <f>IF(F404="","",IF(OR(F404="오전 반차",F404="오후 반차"),0.5,IF(F404="연차",N(G404),0)))</f>
        <v/>
      </c>
      <c r="I404" s="7" t="n"/>
      <c r="J404" s="12" t="n"/>
      <c r="K404" s="12" t="n"/>
      <c r="L404" s="14" t="n"/>
      <c r="M404" s="12">
        <f>IF(AND(C404="",F404=""),"",IF(C404="","사번 미기재",IF(ISNA(MATCH(C404,'연차관리대장'!$A$5:$A$204,0)),"대장에 없는 사번",IF(A404="","사용일 미기재",IF(AND(F404="연차",G404=""),"일수 미기재",IF(AND(G404&lt;&gt;"",ISNUMBER(SEARCH("반차",F404)),N(G404)&lt;&gt;0.5),"반차는 0.5일",""))))))</f>
        <v/>
      </c>
    </row>
    <row r="405">
      <c r="A405" s="7" t="n"/>
      <c r="B405" s="7" t="n"/>
      <c r="C405" s="12" t="n"/>
      <c r="D405" s="12">
        <f>IF(C405="","",IFERROR(INDEX('연차관리대장'!$B$5:$B$204,MATCH(C405,'연차관리대장'!$A$5:$A$204,0)),""))</f>
        <v/>
      </c>
      <c r="E405" s="12">
        <f>IF(C405="","",IFERROR(INDEX('연차관리대장'!$C$5:$C$204,MATCH(C405,'연차관리대장'!$A$5:$A$204,0)),""))</f>
        <v/>
      </c>
      <c r="F405" s="12" t="n"/>
      <c r="G405" s="12" t="n"/>
      <c r="H405" s="12">
        <f>IF(F405="","",IF(OR(F405="오전 반차",F405="오후 반차"),0.5,IF(F405="연차",N(G405),0)))</f>
        <v/>
      </c>
      <c r="I405" s="7" t="n"/>
      <c r="J405" s="12" t="n"/>
      <c r="K405" s="12" t="n"/>
      <c r="L405" s="14" t="n"/>
      <c r="M405" s="12">
        <f>IF(AND(C405="",F405=""),"",IF(C405="","사번 미기재",IF(ISNA(MATCH(C405,'연차관리대장'!$A$5:$A$204,0)),"대장에 없는 사번",IF(A405="","사용일 미기재",IF(AND(F405="연차",G405=""),"일수 미기재",IF(AND(G405&lt;&gt;"",ISNUMBER(SEARCH("반차",F405)),N(G405)&lt;&gt;0.5),"반차는 0.5일",""))))))</f>
        <v/>
      </c>
    </row>
    <row r="406">
      <c r="A406" s="7" t="n"/>
      <c r="B406" s="7" t="n"/>
      <c r="C406" s="12" t="n"/>
      <c r="D406" s="12">
        <f>IF(C406="","",IFERROR(INDEX('연차관리대장'!$B$5:$B$204,MATCH(C406,'연차관리대장'!$A$5:$A$204,0)),""))</f>
        <v/>
      </c>
      <c r="E406" s="12">
        <f>IF(C406="","",IFERROR(INDEX('연차관리대장'!$C$5:$C$204,MATCH(C406,'연차관리대장'!$A$5:$A$204,0)),""))</f>
        <v/>
      </c>
      <c r="F406" s="12" t="n"/>
      <c r="G406" s="12" t="n"/>
      <c r="H406" s="12">
        <f>IF(F406="","",IF(OR(F406="오전 반차",F406="오후 반차"),0.5,IF(F406="연차",N(G406),0)))</f>
        <v/>
      </c>
      <c r="I406" s="7" t="n"/>
      <c r="J406" s="12" t="n"/>
      <c r="K406" s="12" t="n"/>
      <c r="L406" s="14" t="n"/>
      <c r="M406" s="12">
        <f>IF(AND(C406="",F406=""),"",IF(C406="","사번 미기재",IF(ISNA(MATCH(C406,'연차관리대장'!$A$5:$A$204,0)),"대장에 없는 사번",IF(A406="","사용일 미기재",IF(AND(F406="연차",G406=""),"일수 미기재",IF(AND(G406&lt;&gt;"",ISNUMBER(SEARCH("반차",F406)),N(G406)&lt;&gt;0.5),"반차는 0.5일",""))))))</f>
        <v/>
      </c>
    </row>
    <row r="407">
      <c r="A407" s="7" t="n"/>
      <c r="B407" s="7" t="n"/>
      <c r="C407" s="12" t="n"/>
      <c r="D407" s="12">
        <f>IF(C407="","",IFERROR(INDEX('연차관리대장'!$B$5:$B$204,MATCH(C407,'연차관리대장'!$A$5:$A$204,0)),""))</f>
        <v/>
      </c>
      <c r="E407" s="12">
        <f>IF(C407="","",IFERROR(INDEX('연차관리대장'!$C$5:$C$204,MATCH(C407,'연차관리대장'!$A$5:$A$204,0)),""))</f>
        <v/>
      </c>
      <c r="F407" s="12" t="n"/>
      <c r="G407" s="12" t="n"/>
      <c r="H407" s="12">
        <f>IF(F407="","",IF(OR(F407="오전 반차",F407="오후 반차"),0.5,IF(F407="연차",N(G407),0)))</f>
        <v/>
      </c>
      <c r="I407" s="7" t="n"/>
      <c r="J407" s="12" t="n"/>
      <c r="K407" s="12" t="n"/>
      <c r="L407" s="14" t="n"/>
      <c r="M407" s="12">
        <f>IF(AND(C407="",F407=""),"",IF(C407="","사번 미기재",IF(ISNA(MATCH(C407,'연차관리대장'!$A$5:$A$204,0)),"대장에 없는 사번",IF(A407="","사용일 미기재",IF(AND(F407="연차",G407=""),"일수 미기재",IF(AND(G407&lt;&gt;"",ISNUMBER(SEARCH("반차",F407)),N(G407)&lt;&gt;0.5),"반차는 0.5일",""))))))</f>
        <v/>
      </c>
    </row>
    <row r="408">
      <c r="A408" s="7" t="n"/>
      <c r="B408" s="7" t="n"/>
      <c r="C408" s="12" t="n"/>
      <c r="D408" s="12">
        <f>IF(C408="","",IFERROR(INDEX('연차관리대장'!$B$5:$B$204,MATCH(C408,'연차관리대장'!$A$5:$A$204,0)),""))</f>
        <v/>
      </c>
      <c r="E408" s="12">
        <f>IF(C408="","",IFERROR(INDEX('연차관리대장'!$C$5:$C$204,MATCH(C408,'연차관리대장'!$A$5:$A$204,0)),""))</f>
        <v/>
      </c>
      <c r="F408" s="12" t="n"/>
      <c r="G408" s="12" t="n"/>
      <c r="H408" s="12">
        <f>IF(F408="","",IF(OR(F408="오전 반차",F408="오후 반차"),0.5,IF(F408="연차",N(G408),0)))</f>
        <v/>
      </c>
      <c r="I408" s="7" t="n"/>
      <c r="J408" s="12" t="n"/>
      <c r="K408" s="12" t="n"/>
      <c r="L408" s="14" t="n"/>
      <c r="M408" s="12">
        <f>IF(AND(C408="",F408=""),"",IF(C408="","사번 미기재",IF(ISNA(MATCH(C408,'연차관리대장'!$A$5:$A$204,0)),"대장에 없는 사번",IF(A408="","사용일 미기재",IF(AND(F408="연차",G408=""),"일수 미기재",IF(AND(G408&lt;&gt;"",ISNUMBER(SEARCH("반차",F408)),N(G408)&lt;&gt;0.5),"반차는 0.5일",""))))))</f>
        <v/>
      </c>
    </row>
    <row r="409">
      <c r="A409" s="7" t="n"/>
      <c r="B409" s="7" t="n"/>
      <c r="C409" s="12" t="n"/>
      <c r="D409" s="12">
        <f>IF(C409="","",IFERROR(INDEX('연차관리대장'!$B$5:$B$204,MATCH(C409,'연차관리대장'!$A$5:$A$204,0)),""))</f>
        <v/>
      </c>
      <c r="E409" s="12">
        <f>IF(C409="","",IFERROR(INDEX('연차관리대장'!$C$5:$C$204,MATCH(C409,'연차관리대장'!$A$5:$A$204,0)),""))</f>
        <v/>
      </c>
      <c r="F409" s="12" t="n"/>
      <c r="G409" s="12" t="n"/>
      <c r="H409" s="12">
        <f>IF(F409="","",IF(OR(F409="오전 반차",F409="오후 반차"),0.5,IF(F409="연차",N(G409),0)))</f>
        <v/>
      </c>
      <c r="I409" s="7" t="n"/>
      <c r="J409" s="12" t="n"/>
      <c r="K409" s="12" t="n"/>
      <c r="L409" s="14" t="n"/>
      <c r="M409" s="12">
        <f>IF(AND(C409="",F409=""),"",IF(C409="","사번 미기재",IF(ISNA(MATCH(C409,'연차관리대장'!$A$5:$A$204,0)),"대장에 없는 사번",IF(A409="","사용일 미기재",IF(AND(F409="연차",G409=""),"일수 미기재",IF(AND(G409&lt;&gt;"",ISNUMBER(SEARCH("반차",F409)),N(G409)&lt;&gt;0.5),"반차는 0.5일",""))))))</f>
        <v/>
      </c>
    </row>
    <row r="410">
      <c r="A410" s="7" t="n"/>
      <c r="B410" s="7" t="n"/>
      <c r="C410" s="12" t="n"/>
      <c r="D410" s="12">
        <f>IF(C410="","",IFERROR(INDEX('연차관리대장'!$B$5:$B$204,MATCH(C410,'연차관리대장'!$A$5:$A$204,0)),""))</f>
        <v/>
      </c>
      <c r="E410" s="12">
        <f>IF(C410="","",IFERROR(INDEX('연차관리대장'!$C$5:$C$204,MATCH(C410,'연차관리대장'!$A$5:$A$204,0)),""))</f>
        <v/>
      </c>
      <c r="F410" s="12" t="n"/>
      <c r="G410" s="12" t="n"/>
      <c r="H410" s="12">
        <f>IF(F410="","",IF(OR(F410="오전 반차",F410="오후 반차"),0.5,IF(F410="연차",N(G410),0)))</f>
        <v/>
      </c>
      <c r="I410" s="7" t="n"/>
      <c r="J410" s="12" t="n"/>
      <c r="K410" s="12" t="n"/>
      <c r="L410" s="14" t="n"/>
      <c r="M410" s="12">
        <f>IF(AND(C410="",F410=""),"",IF(C410="","사번 미기재",IF(ISNA(MATCH(C410,'연차관리대장'!$A$5:$A$204,0)),"대장에 없는 사번",IF(A410="","사용일 미기재",IF(AND(F410="연차",G410=""),"일수 미기재",IF(AND(G410&lt;&gt;"",ISNUMBER(SEARCH("반차",F410)),N(G410)&lt;&gt;0.5),"반차는 0.5일",""))))))</f>
        <v/>
      </c>
    </row>
    <row r="411">
      <c r="A411" s="7" t="n"/>
      <c r="B411" s="7" t="n"/>
      <c r="C411" s="12" t="n"/>
      <c r="D411" s="12">
        <f>IF(C411="","",IFERROR(INDEX('연차관리대장'!$B$5:$B$204,MATCH(C411,'연차관리대장'!$A$5:$A$204,0)),""))</f>
        <v/>
      </c>
      <c r="E411" s="12">
        <f>IF(C411="","",IFERROR(INDEX('연차관리대장'!$C$5:$C$204,MATCH(C411,'연차관리대장'!$A$5:$A$204,0)),""))</f>
        <v/>
      </c>
      <c r="F411" s="12" t="n"/>
      <c r="G411" s="12" t="n"/>
      <c r="H411" s="12">
        <f>IF(F411="","",IF(OR(F411="오전 반차",F411="오후 반차"),0.5,IF(F411="연차",N(G411),0)))</f>
        <v/>
      </c>
      <c r="I411" s="7" t="n"/>
      <c r="J411" s="12" t="n"/>
      <c r="K411" s="12" t="n"/>
      <c r="L411" s="14" t="n"/>
      <c r="M411" s="12">
        <f>IF(AND(C411="",F411=""),"",IF(C411="","사번 미기재",IF(ISNA(MATCH(C411,'연차관리대장'!$A$5:$A$204,0)),"대장에 없는 사번",IF(A411="","사용일 미기재",IF(AND(F411="연차",G411=""),"일수 미기재",IF(AND(G411&lt;&gt;"",ISNUMBER(SEARCH("반차",F411)),N(G411)&lt;&gt;0.5),"반차는 0.5일",""))))))</f>
        <v/>
      </c>
    </row>
    <row r="412">
      <c r="A412" s="7" t="n"/>
      <c r="B412" s="7" t="n"/>
      <c r="C412" s="12" t="n"/>
      <c r="D412" s="12">
        <f>IF(C412="","",IFERROR(INDEX('연차관리대장'!$B$5:$B$204,MATCH(C412,'연차관리대장'!$A$5:$A$204,0)),""))</f>
        <v/>
      </c>
      <c r="E412" s="12">
        <f>IF(C412="","",IFERROR(INDEX('연차관리대장'!$C$5:$C$204,MATCH(C412,'연차관리대장'!$A$5:$A$204,0)),""))</f>
        <v/>
      </c>
      <c r="F412" s="12" t="n"/>
      <c r="G412" s="12" t="n"/>
      <c r="H412" s="12">
        <f>IF(F412="","",IF(OR(F412="오전 반차",F412="오후 반차"),0.5,IF(F412="연차",N(G412),0)))</f>
        <v/>
      </c>
      <c r="I412" s="7" t="n"/>
      <c r="J412" s="12" t="n"/>
      <c r="K412" s="12" t="n"/>
      <c r="L412" s="14" t="n"/>
      <c r="M412" s="12">
        <f>IF(AND(C412="",F412=""),"",IF(C412="","사번 미기재",IF(ISNA(MATCH(C412,'연차관리대장'!$A$5:$A$204,0)),"대장에 없는 사번",IF(A412="","사용일 미기재",IF(AND(F412="연차",G412=""),"일수 미기재",IF(AND(G412&lt;&gt;"",ISNUMBER(SEARCH("반차",F412)),N(G412)&lt;&gt;0.5),"반차는 0.5일",""))))))</f>
        <v/>
      </c>
    </row>
    <row r="413">
      <c r="A413" s="7" t="n"/>
      <c r="B413" s="7" t="n"/>
      <c r="C413" s="12" t="n"/>
      <c r="D413" s="12">
        <f>IF(C413="","",IFERROR(INDEX('연차관리대장'!$B$5:$B$204,MATCH(C413,'연차관리대장'!$A$5:$A$204,0)),""))</f>
        <v/>
      </c>
      <c r="E413" s="12">
        <f>IF(C413="","",IFERROR(INDEX('연차관리대장'!$C$5:$C$204,MATCH(C413,'연차관리대장'!$A$5:$A$204,0)),""))</f>
        <v/>
      </c>
      <c r="F413" s="12" t="n"/>
      <c r="G413" s="12" t="n"/>
      <c r="H413" s="12">
        <f>IF(F413="","",IF(OR(F413="오전 반차",F413="오후 반차"),0.5,IF(F413="연차",N(G413),0)))</f>
        <v/>
      </c>
      <c r="I413" s="7" t="n"/>
      <c r="J413" s="12" t="n"/>
      <c r="K413" s="12" t="n"/>
      <c r="L413" s="14" t="n"/>
      <c r="M413" s="12">
        <f>IF(AND(C413="",F413=""),"",IF(C413="","사번 미기재",IF(ISNA(MATCH(C413,'연차관리대장'!$A$5:$A$204,0)),"대장에 없는 사번",IF(A413="","사용일 미기재",IF(AND(F413="연차",G413=""),"일수 미기재",IF(AND(G413&lt;&gt;"",ISNUMBER(SEARCH("반차",F413)),N(G413)&lt;&gt;0.5),"반차는 0.5일",""))))))</f>
        <v/>
      </c>
    </row>
    <row r="414">
      <c r="A414" s="7" t="n"/>
      <c r="B414" s="7" t="n"/>
      <c r="C414" s="12" t="n"/>
      <c r="D414" s="12">
        <f>IF(C414="","",IFERROR(INDEX('연차관리대장'!$B$5:$B$204,MATCH(C414,'연차관리대장'!$A$5:$A$204,0)),""))</f>
        <v/>
      </c>
      <c r="E414" s="12">
        <f>IF(C414="","",IFERROR(INDEX('연차관리대장'!$C$5:$C$204,MATCH(C414,'연차관리대장'!$A$5:$A$204,0)),""))</f>
        <v/>
      </c>
      <c r="F414" s="12" t="n"/>
      <c r="G414" s="12" t="n"/>
      <c r="H414" s="12">
        <f>IF(F414="","",IF(OR(F414="오전 반차",F414="오후 반차"),0.5,IF(F414="연차",N(G414),0)))</f>
        <v/>
      </c>
      <c r="I414" s="7" t="n"/>
      <c r="J414" s="12" t="n"/>
      <c r="K414" s="12" t="n"/>
      <c r="L414" s="14" t="n"/>
      <c r="M414" s="12">
        <f>IF(AND(C414="",F414=""),"",IF(C414="","사번 미기재",IF(ISNA(MATCH(C414,'연차관리대장'!$A$5:$A$204,0)),"대장에 없는 사번",IF(A414="","사용일 미기재",IF(AND(F414="연차",G414=""),"일수 미기재",IF(AND(G414&lt;&gt;"",ISNUMBER(SEARCH("반차",F414)),N(G414)&lt;&gt;0.5),"반차는 0.5일",""))))))</f>
        <v/>
      </c>
    </row>
    <row r="415">
      <c r="A415" s="7" t="n"/>
      <c r="B415" s="7" t="n"/>
      <c r="C415" s="12" t="n"/>
      <c r="D415" s="12">
        <f>IF(C415="","",IFERROR(INDEX('연차관리대장'!$B$5:$B$204,MATCH(C415,'연차관리대장'!$A$5:$A$204,0)),""))</f>
        <v/>
      </c>
      <c r="E415" s="12">
        <f>IF(C415="","",IFERROR(INDEX('연차관리대장'!$C$5:$C$204,MATCH(C415,'연차관리대장'!$A$5:$A$204,0)),""))</f>
        <v/>
      </c>
      <c r="F415" s="12" t="n"/>
      <c r="G415" s="12" t="n"/>
      <c r="H415" s="12">
        <f>IF(F415="","",IF(OR(F415="오전 반차",F415="오후 반차"),0.5,IF(F415="연차",N(G415),0)))</f>
        <v/>
      </c>
      <c r="I415" s="7" t="n"/>
      <c r="J415" s="12" t="n"/>
      <c r="K415" s="12" t="n"/>
      <c r="L415" s="14" t="n"/>
      <c r="M415" s="12">
        <f>IF(AND(C415="",F415=""),"",IF(C415="","사번 미기재",IF(ISNA(MATCH(C415,'연차관리대장'!$A$5:$A$204,0)),"대장에 없는 사번",IF(A415="","사용일 미기재",IF(AND(F415="연차",G415=""),"일수 미기재",IF(AND(G415&lt;&gt;"",ISNUMBER(SEARCH("반차",F415)),N(G415)&lt;&gt;0.5),"반차는 0.5일",""))))))</f>
        <v/>
      </c>
    </row>
    <row r="416">
      <c r="A416" s="7" t="n"/>
      <c r="B416" s="7" t="n"/>
      <c r="C416" s="12" t="n"/>
      <c r="D416" s="12">
        <f>IF(C416="","",IFERROR(INDEX('연차관리대장'!$B$5:$B$204,MATCH(C416,'연차관리대장'!$A$5:$A$204,0)),""))</f>
        <v/>
      </c>
      <c r="E416" s="12">
        <f>IF(C416="","",IFERROR(INDEX('연차관리대장'!$C$5:$C$204,MATCH(C416,'연차관리대장'!$A$5:$A$204,0)),""))</f>
        <v/>
      </c>
      <c r="F416" s="12" t="n"/>
      <c r="G416" s="12" t="n"/>
      <c r="H416" s="12">
        <f>IF(F416="","",IF(OR(F416="오전 반차",F416="오후 반차"),0.5,IF(F416="연차",N(G416),0)))</f>
        <v/>
      </c>
      <c r="I416" s="7" t="n"/>
      <c r="J416" s="12" t="n"/>
      <c r="K416" s="12" t="n"/>
      <c r="L416" s="14" t="n"/>
      <c r="M416" s="12">
        <f>IF(AND(C416="",F416=""),"",IF(C416="","사번 미기재",IF(ISNA(MATCH(C416,'연차관리대장'!$A$5:$A$204,0)),"대장에 없는 사번",IF(A416="","사용일 미기재",IF(AND(F416="연차",G416=""),"일수 미기재",IF(AND(G416&lt;&gt;"",ISNUMBER(SEARCH("반차",F416)),N(G416)&lt;&gt;0.5),"반차는 0.5일",""))))))</f>
        <v/>
      </c>
    </row>
    <row r="417">
      <c r="A417" s="7" t="n"/>
      <c r="B417" s="7" t="n"/>
      <c r="C417" s="12" t="n"/>
      <c r="D417" s="12">
        <f>IF(C417="","",IFERROR(INDEX('연차관리대장'!$B$5:$B$204,MATCH(C417,'연차관리대장'!$A$5:$A$204,0)),""))</f>
        <v/>
      </c>
      <c r="E417" s="12">
        <f>IF(C417="","",IFERROR(INDEX('연차관리대장'!$C$5:$C$204,MATCH(C417,'연차관리대장'!$A$5:$A$204,0)),""))</f>
        <v/>
      </c>
      <c r="F417" s="12" t="n"/>
      <c r="G417" s="12" t="n"/>
      <c r="H417" s="12">
        <f>IF(F417="","",IF(OR(F417="오전 반차",F417="오후 반차"),0.5,IF(F417="연차",N(G417),0)))</f>
        <v/>
      </c>
      <c r="I417" s="7" t="n"/>
      <c r="J417" s="12" t="n"/>
      <c r="K417" s="12" t="n"/>
      <c r="L417" s="14" t="n"/>
      <c r="M417" s="12">
        <f>IF(AND(C417="",F417=""),"",IF(C417="","사번 미기재",IF(ISNA(MATCH(C417,'연차관리대장'!$A$5:$A$204,0)),"대장에 없는 사번",IF(A417="","사용일 미기재",IF(AND(F417="연차",G417=""),"일수 미기재",IF(AND(G417&lt;&gt;"",ISNUMBER(SEARCH("반차",F417)),N(G417)&lt;&gt;0.5),"반차는 0.5일",""))))))</f>
        <v/>
      </c>
    </row>
    <row r="418">
      <c r="A418" s="7" t="n"/>
      <c r="B418" s="7" t="n"/>
      <c r="C418" s="12" t="n"/>
      <c r="D418" s="12">
        <f>IF(C418="","",IFERROR(INDEX('연차관리대장'!$B$5:$B$204,MATCH(C418,'연차관리대장'!$A$5:$A$204,0)),""))</f>
        <v/>
      </c>
      <c r="E418" s="12">
        <f>IF(C418="","",IFERROR(INDEX('연차관리대장'!$C$5:$C$204,MATCH(C418,'연차관리대장'!$A$5:$A$204,0)),""))</f>
        <v/>
      </c>
      <c r="F418" s="12" t="n"/>
      <c r="G418" s="12" t="n"/>
      <c r="H418" s="12">
        <f>IF(F418="","",IF(OR(F418="오전 반차",F418="오후 반차"),0.5,IF(F418="연차",N(G418),0)))</f>
        <v/>
      </c>
      <c r="I418" s="7" t="n"/>
      <c r="J418" s="12" t="n"/>
      <c r="K418" s="12" t="n"/>
      <c r="L418" s="14" t="n"/>
      <c r="M418" s="12">
        <f>IF(AND(C418="",F418=""),"",IF(C418="","사번 미기재",IF(ISNA(MATCH(C418,'연차관리대장'!$A$5:$A$204,0)),"대장에 없는 사번",IF(A418="","사용일 미기재",IF(AND(F418="연차",G418=""),"일수 미기재",IF(AND(G418&lt;&gt;"",ISNUMBER(SEARCH("반차",F418)),N(G418)&lt;&gt;0.5),"반차는 0.5일",""))))))</f>
        <v/>
      </c>
    </row>
    <row r="419">
      <c r="A419" s="7" t="n"/>
      <c r="B419" s="7" t="n"/>
      <c r="C419" s="12" t="n"/>
      <c r="D419" s="12">
        <f>IF(C419="","",IFERROR(INDEX('연차관리대장'!$B$5:$B$204,MATCH(C419,'연차관리대장'!$A$5:$A$204,0)),""))</f>
        <v/>
      </c>
      <c r="E419" s="12">
        <f>IF(C419="","",IFERROR(INDEX('연차관리대장'!$C$5:$C$204,MATCH(C419,'연차관리대장'!$A$5:$A$204,0)),""))</f>
        <v/>
      </c>
      <c r="F419" s="12" t="n"/>
      <c r="G419" s="12" t="n"/>
      <c r="H419" s="12">
        <f>IF(F419="","",IF(OR(F419="오전 반차",F419="오후 반차"),0.5,IF(F419="연차",N(G419),0)))</f>
        <v/>
      </c>
      <c r="I419" s="7" t="n"/>
      <c r="J419" s="12" t="n"/>
      <c r="K419" s="12" t="n"/>
      <c r="L419" s="14" t="n"/>
      <c r="M419" s="12">
        <f>IF(AND(C419="",F419=""),"",IF(C419="","사번 미기재",IF(ISNA(MATCH(C419,'연차관리대장'!$A$5:$A$204,0)),"대장에 없는 사번",IF(A419="","사용일 미기재",IF(AND(F419="연차",G419=""),"일수 미기재",IF(AND(G419&lt;&gt;"",ISNUMBER(SEARCH("반차",F419)),N(G419)&lt;&gt;0.5),"반차는 0.5일",""))))))</f>
        <v/>
      </c>
    </row>
    <row r="420">
      <c r="A420" s="7" t="n"/>
      <c r="B420" s="7" t="n"/>
      <c r="C420" s="12" t="n"/>
      <c r="D420" s="12">
        <f>IF(C420="","",IFERROR(INDEX('연차관리대장'!$B$5:$B$204,MATCH(C420,'연차관리대장'!$A$5:$A$204,0)),""))</f>
        <v/>
      </c>
      <c r="E420" s="12">
        <f>IF(C420="","",IFERROR(INDEX('연차관리대장'!$C$5:$C$204,MATCH(C420,'연차관리대장'!$A$5:$A$204,0)),""))</f>
        <v/>
      </c>
      <c r="F420" s="12" t="n"/>
      <c r="G420" s="12" t="n"/>
      <c r="H420" s="12">
        <f>IF(F420="","",IF(OR(F420="오전 반차",F420="오후 반차"),0.5,IF(F420="연차",N(G420),0)))</f>
        <v/>
      </c>
      <c r="I420" s="7" t="n"/>
      <c r="J420" s="12" t="n"/>
      <c r="K420" s="12" t="n"/>
      <c r="L420" s="14" t="n"/>
      <c r="M420" s="12">
        <f>IF(AND(C420="",F420=""),"",IF(C420="","사번 미기재",IF(ISNA(MATCH(C420,'연차관리대장'!$A$5:$A$204,0)),"대장에 없는 사번",IF(A420="","사용일 미기재",IF(AND(F420="연차",G420=""),"일수 미기재",IF(AND(G420&lt;&gt;"",ISNUMBER(SEARCH("반차",F420)),N(G420)&lt;&gt;0.5),"반차는 0.5일",""))))))</f>
        <v/>
      </c>
    </row>
    <row r="421">
      <c r="A421" s="7" t="n"/>
      <c r="B421" s="7" t="n"/>
      <c r="C421" s="12" t="n"/>
      <c r="D421" s="12">
        <f>IF(C421="","",IFERROR(INDEX('연차관리대장'!$B$5:$B$204,MATCH(C421,'연차관리대장'!$A$5:$A$204,0)),""))</f>
        <v/>
      </c>
      <c r="E421" s="12">
        <f>IF(C421="","",IFERROR(INDEX('연차관리대장'!$C$5:$C$204,MATCH(C421,'연차관리대장'!$A$5:$A$204,0)),""))</f>
        <v/>
      </c>
      <c r="F421" s="12" t="n"/>
      <c r="G421" s="12" t="n"/>
      <c r="H421" s="12">
        <f>IF(F421="","",IF(OR(F421="오전 반차",F421="오후 반차"),0.5,IF(F421="연차",N(G421),0)))</f>
        <v/>
      </c>
      <c r="I421" s="7" t="n"/>
      <c r="J421" s="12" t="n"/>
      <c r="K421" s="12" t="n"/>
      <c r="L421" s="14" t="n"/>
      <c r="M421" s="12">
        <f>IF(AND(C421="",F421=""),"",IF(C421="","사번 미기재",IF(ISNA(MATCH(C421,'연차관리대장'!$A$5:$A$204,0)),"대장에 없는 사번",IF(A421="","사용일 미기재",IF(AND(F421="연차",G421=""),"일수 미기재",IF(AND(G421&lt;&gt;"",ISNUMBER(SEARCH("반차",F421)),N(G421)&lt;&gt;0.5),"반차는 0.5일",""))))))</f>
        <v/>
      </c>
    </row>
    <row r="422">
      <c r="A422" s="7" t="n"/>
      <c r="B422" s="7" t="n"/>
      <c r="C422" s="12" t="n"/>
      <c r="D422" s="12">
        <f>IF(C422="","",IFERROR(INDEX('연차관리대장'!$B$5:$B$204,MATCH(C422,'연차관리대장'!$A$5:$A$204,0)),""))</f>
        <v/>
      </c>
      <c r="E422" s="12">
        <f>IF(C422="","",IFERROR(INDEX('연차관리대장'!$C$5:$C$204,MATCH(C422,'연차관리대장'!$A$5:$A$204,0)),""))</f>
        <v/>
      </c>
      <c r="F422" s="12" t="n"/>
      <c r="G422" s="12" t="n"/>
      <c r="H422" s="12">
        <f>IF(F422="","",IF(OR(F422="오전 반차",F422="오후 반차"),0.5,IF(F422="연차",N(G422),0)))</f>
        <v/>
      </c>
      <c r="I422" s="7" t="n"/>
      <c r="J422" s="12" t="n"/>
      <c r="K422" s="12" t="n"/>
      <c r="L422" s="14" t="n"/>
      <c r="M422" s="12">
        <f>IF(AND(C422="",F422=""),"",IF(C422="","사번 미기재",IF(ISNA(MATCH(C422,'연차관리대장'!$A$5:$A$204,0)),"대장에 없는 사번",IF(A422="","사용일 미기재",IF(AND(F422="연차",G422=""),"일수 미기재",IF(AND(G422&lt;&gt;"",ISNUMBER(SEARCH("반차",F422)),N(G422)&lt;&gt;0.5),"반차는 0.5일",""))))))</f>
        <v/>
      </c>
    </row>
    <row r="423">
      <c r="A423" s="7" t="n"/>
      <c r="B423" s="7" t="n"/>
      <c r="C423" s="12" t="n"/>
      <c r="D423" s="12">
        <f>IF(C423="","",IFERROR(INDEX('연차관리대장'!$B$5:$B$204,MATCH(C423,'연차관리대장'!$A$5:$A$204,0)),""))</f>
        <v/>
      </c>
      <c r="E423" s="12">
        <f>IF(C423="","",IFERROR(INDEX('연차관리대장'!$C$5:$C$204,MATCH(C423,'연차관리대장'!$A$5:$A$204,0)),""))</f>
        <v/>
      </c>
      <c r="F423" s="12" t="n"/>
      <c r="G423" s="12" t="n"/>
      <c r="H423" s="12">
        <f>IF(F423="","",IF(OR(F423="오전 반차",F423="오후 반차"),0.5,IF(F423="연차",N(G423),0)))</f>
        <v/>
      </c>
      <c r="I423" s="7" t="n"/>
      <c r="J423" s="12" t="n"/>
      <c r="K423" s="12" t="n"/>
      <c r="L423" s="14" t="n"/>
      <c r="M423" s="12">
        <f>IF(AND(C423="",F423=""),"",IF(C423="","사번 미기재",IF(ISNA(MATCH(C423,'연차관리대장'!$A$5:$A$204,0)),"대장에 없는 사번",IF(A423="","사용일 미기재",IF(AND(F423="연차",G423=""),"일수 미기재",IF(AND(G423&lt;&gt;"",ISNUMBER(SEARCH("반차",F423)),N(G423)&lt;&gt;0.5),"반차는 0.5일",""))))))</f>
        <v/>
      </c>
    </row>
    <row r="424">
      <c r="A424" s="7" t="n"/>
      <c r="B424" s="7" t="n"/>
      <c r="C424" s="12" t="n"/>
      <c r="D424" s="12">
        <f>IF(C424="","",IFERROR(INDEX('연차관리대장'!$B$5:$B$204,MATCH(C424,'연차관리대장'!$A$5:$A$204,0)),""))</f>
        <v/>
      </c>
      <c r="E424" s="12">
        <f>IF(C424="","",IFERROR(INDEX('연차관리대장'!$C$5:$C$204,MATCH(C424,'연차관리대장'!$A$5:$A$204,0)),""))</f>
        <v/>
      </c>
      <c r="F424" s="12" t="n"/>
      <c r="G424" s="12" t="n"/>
      <c r="H424" s="12">
        <f>IF(F424="","",IF(OR(F424="오전 반차",F424="오후 반차"),0.5,IF(F424="연차",N(G424),0)))</f>
        <v/>
      </c>
      <c r="I424" s="7" t="n"/>
      <c r="J424" s="12" t="n"/>
      <c r="K424" s="12" t="n"/>
      <c r="L424" s="14" t="n"/>
      <c r="M424" s="12">
        <f>IF(AND(C424="",F424=""),"",IF(C424="","사번 미기재",IF(ISNA(MATCH(C424,'연차관리대장'!$A$5:$A$204,0)),"대장에 없는 사번",IF(A424="","사용일 미기재",IF(AND(F424="연차",G424=""),"일수 미기재",IF(AND(G424&lt;&gt;"",ISNUMBER(SEARCH("반차",F424)),N(G424)&lt;&gt;0.5),"반차는 0.5일",""))))))</f>
        <v/>
      </c>
    </row>
    <row r="425">
      <c r="A425" s="7" t="n"/>
      <c r="B425" s="7" t="n"/>
      <c r="C425" s="12" t="n"/>
      <c r="D425" s="12">
        <f>IF(C425="","",IFERROR(INDEX('연차관리대장'!$B$5:$B$204,MATCH(C425,'연차관리대장'!$A$5:$A$204,0)),""))</f>
        <v/>
      </c>
      <c r="E425" s="12">
        <f>IF(C425="","",IFERROR(INDEX('연차관리대장'!$C$5:$C$204,MATCH(C425,'연차관리대장'!$A$5:$A$204,0)),""))</f>
        <v/>
      </c>
      <c r="F425" s="12" t="n"/>
      <c r="G425" s="12" t="n"/>
      <c r="H425" s="12">
        <f>IF(F425="","",IF(OR(F425="오전 반차",F425="오후 반차"),0.5,IF(F425="연차",N(G425),0)))</f>
        <v/>
      </c>
      <c r="I425" s="7" t="n"/>
      <c r="J425" s="12" t="n"/>
      <c r="K425" s="12" t="n"/>
      <c r="L425" s="14" t="n"/>
      <c r="M425" s="12">
        <f>IF(AND(C425="",F425=""),"",IF(C425="","사번 미기재",IF(ISNA(MATCH(C425,'연차관리대장'!$A$5:$A$204,0)),"대장에 없는 사번",IF(A425="","사용일 미기재",IF(AND(F425="연차",G425=""),"일수 미기재",IF(AND(G425&lt;&gt;"",ISNUMBER(SEARCH("반차",F425)),N(G425)&lt;&gt;0.5),"반차는 0.5일",""))))))</f>
        <v/>
      </c>
    </row>
    <row r="426">
      <c r="A426" s="7" t="n"/>
      <c r="B426" s="7" t="n"/>
      <c r="C426" s="12" t="n"/>
      <c r="D426" s="12">
        <f>IF(C426="","",IFERROR(INDEX('연차관리대장'!$B$5:$B$204,MATCH(C426,'연차관리대장'!$A$5:$A$204,0)),""))</f>
        <v/>
      </c>
      <c r="E426" s="12">
        <f>IF(C426="","",IFERROR(INDEX('연차관리대장'!$C$5:$C$204,MATCH(C426,'연차관리대장'!$A$5:$A$204,0)),""))</f>
        <v/>
      </c>
      <c r="F426" s="12" t="n"/>
      <c r="G426" s="12" t="n"/>
      <c r="H426" s="12">
        <f>IF(F426="","",IF(OR(F426="오전 반차",F426="오후 반차"),0.5,IF(F426="연차",N(G426),0)))</f>
        <v/>
      </c>
      <c r="I426" s="7" t="n"/>
      <c r="J426" s="12" t="n"/>
      <c r="K426" s="12" t="n"/>
      <c r="L426" s="14" t="n"/>
      <c r="M426" s="12">
        <f>IF(AND(C426="",F426=""),"",IF(C426="","사번 미기재",IF(ISNA(MATCH(C426,'연차관리대장'!$A$5:$A$204,0)),"대장에 없는 사번",IF(A426="","사용일 미기재",IF(AND(F426="연차",G426=""),"일수 미기재",IF(AND(G426&lt;&gt;"",ISNUMBER(SEARCH("반차",F426)),N(G426)&lt;&gt;0.5),"반차는 0.5일",""))))))</f>
        <v/>
      </c>
    </row>
    <row r="427">
      <c r="A427" s="7" t="n"/>
      <c r="B427" s="7" t="n"/>
      <c r="C427" s="12" t="n"/>
      <c r="D427" s="12">
        <f>IF(C427="","",IFERROR(INDEX('연차관리대장'!$B$5:$B$204,MATCH(C427,'연차관리대장'!$A$5:$A$204,0)),""))</f>
        <v/>
      </c>
      <c r="E427" s="12">
        <f>IF(C427="","",IFERROR(INDEX('연차관리대장'!$C$5:$C$204,MATCH(C427,'연차관리대장'!$A$5:$A$204,0)),""))</f>
        <v/>
      </c>
      <c r="F427" s="12" t="n"/>
      <c r="G427" s="12" t="n"/>
      <c r="H427" s="12">
        <f>IF(F427="","",IF(OR(F427="오전 반차",F427="오후 반차"),0.5,IF(F427="연차",N(G427),0)))</f>
        <v/>
      </c>
      <c r="I427" s="7" t="n"/>
      <c r="J427" s="12" t="n"/>
      <c r="K427" s="12" t="n"/>
      <c r="L427" s="14" t="n"/>
      <c r="M427" s="12">
        <f>IF(AND(C427="",F427=""),"",IF(C427="","사번 미기재",IF(ISNA(MATCH(C427,'연차관리대장'!$A$5:$A$204,0)),"대장에 없는 사번",IF(A427="","사용일 미기재",IF(AND(F427="연차",G427=""),"일수 미기재",IF(AND(G427&lt;&gt;"",ISNUMBER(SEARCH("반차",F427)),N(G427)&lt;&gt;0.5),"반차는 0.5일",""))))))</f>
        <v/>
      </c>
    </row>
    <row r="428">
      <c r="A428" s="7" t="n"/>
      <c r="B428" s="7" t="n"/>
      <c r="C428" s="12" t="n"/>
      <c r="D428" s="12">
        <f>IF(C428="","",IFERROR(INDEX('연차관리대장'!$B$5:$B$204,MATCH(C428,'연차관리대장'!$A$5:$A$204,0)),""))</f>
        <v/>
      </c>
      <c r="E428" s="12">
        <f>IF(C428="","",IFERROR(INDEX('연차관리대장'!$C$5:$C$204,MATCH(C428,'연차관리대장'!$A$5:$A$204,0)),""))</f>
        <v/>
      </c>
      <c r="F428" s="12" t="n"/>
      <c r="G428" s="12" t="n"/>
      <c r="H428" s="12">
        <f>IF(F428="","",IF(OR(F428="오전 반차",F428="오후 반차"),0.5,IF(F428="연차",N(G428),0)))</f>
        <v/>
      </c>
      <c r="I428" s="7" t="n"/>
      <c r="J428" s="12" t="n"/>
      <c r="K428" s="12" t="n"/>
      <c r="L428" s="14" t="n"/>
      <c r="M428" s="12">
        <f>IF(AND(C428="",F428=""),"",IF(C428="","사번 미기재",IF(ISNA(MATCH(C428,'연차관리대장'!$A$5:$A$204,0)),"대장에 없는 사번",IF(A428="","사용일 미기재",IF(AND(F428="연차",G428=""),"일수 미기재",IF(AND(G428&lt;&gt;"",ISNUMBER(SEARCH("반차",F428)),N(G428)&lt;&gt;0.5),"반차는 0.5일",""))))))</f>
        <v/>
      </c>
    </row>
    <row r="429">
      <c r="A429" s="7" t="n"/>
      <c r="B429" s="7" t="n"/>
      <c r="C429" s="12" t="n"/>
      <c r="D429" s="12">
        <f>IF(C429="","",IFERROR(INDEX('연차관리대장'!$B$5:$B$204,MATCH(C429,'연차관리대장'!$A$5:$A$204,0)),""))</f>
        <v/>
      </c>
      <c r="E429" s="12">
        <f>IF(C429="","",IFERROR(INDEX('연차관리대장'!$C$5:$C$204,MATCH(C429,'연차관리대장'!$A$5:$A$204,0)),""))</f>
        <v/>
      </c>
      <c r="F429" s="12" t="n"/>
      <c r="G429" s="12" t="n"/>
      <c r="H429" s="12">
        <f>IF(F429="","",IF(OR(F429="오전 반차",F429="오후 반차"),0.5,IF(F429="연차",N(G429),0)))</f>
        <v/>
      </c>
      <c r="I429" s="7" t="n"/>
      <c r="J429" s="12" t="n"/>
      <c r="K429" s="12" t="n"/>
      <c r="L429" s="14" t="n"/>
      <c r="M429" s="12">
        <f>IF(AND(C429="",F429=""),"",IF(C429="","사번 미기재",IF(ISNA(MATCH(C429,'연차관리대장'!$A$5:$A$204,0)),"대장에 없는 사번",IF(A429="","사용일 미기재",IF(AND(F429="연차",G429=""),"일수 미기재",IF(AND(G429&lt;&gt;"",ISNUMBER(SEARCH("반차",F429)),N(G429)&lt;&gt;0.5),"반차는 0.5일",""))))))</f>
        <v/>
      </c>
    </row>
    <row r="430">
      <c r="A430" s="7" t="n"/>
      <c r="B430" s="7" t="n"/>
      <c r="C430" s="12" t="n"/>
      <c r="D430" s="12">
        <f>IF(C430="","",IFERROR(INDEX('연차관리대장'!$B$5:$B$204,MATCH(C430,'연차관리대장'!$A$5:$A$204,0)),""))</f>
        <v/>
      </c>
      <c r="E430" s="12">
        <f>IF(C430="","",IFERROR(INDEX('연차관리대장'!$C$5:$C$204,MATCH(C430,'연차관리대장'!$A$5:$A$204,0)),""))</f>
        <v/>
      </c>
      <c r="F430" s="12" t="n"/>
      <c r="G430" s="12" t="n"/>
      <c r="H430" s="12">
        <f>IF(F430="","",IF(OR(F430="오전 반차",F430="오후 반차"),0.5,IF(F430="연차",N(G430),0)))</f>
        <v/>
      </c>
      <c r="I430" s="7" t="n"/>
      <c r="J430" s="12" t="n"/>
      <c r="K430" s="12" t="n"/>
      <c r="L430" s="14" t="n"/>
      <c r="M430" s="12">
        <f>IF(AND(C430="",F430=""),"",IF(C430="","사번 미기재",IF(ISNA(MATCH(C430,'연차관리대장'!$A$5:$A$204,0)),"대장에 없는 사번",IF(A430="","사용일 미기재",IF(AND(F430="연차",G430=""),"일수 미기재",IF(AND(G430&lt;&gt;"",ISNUMBER(SEARCH("반차",F430)),N(G430)&lt;&gt;0.5),"반차는 0.5일",""))))))</f>
        <v/>
      </c>
    </row>
    <row r="431">
      <c r="A431" s="7" t="n"/>
      <c r="B431" s="7" t="n"/>
      <c r="C431" s="12" t="n"/>
      <c r="D431" s="12">
        <f>IF(C431="","",IFERROR(INDEX('연차관리대장'!$B$5:$B$204,MATCH(C431,'연차관리대장'!$A$5:$A$204,0)),""))</f>
        <v/>
      </c>
      <c r="E431" s="12">
        <f>IF(C431="","",IFERROR(INDEX('연차관리대장'!$C$5:$C$204,MATCH(C431,'연차관리대장'!$A$5:$A$204,0)),""))</f>
        <v/>
      </c>
      <c r="F431" s="12" t="n"/>
      <c r="G431" s="12" t="n"/>
      <c r="H431" s="12">
        <f>IF(F431="","",IF(OR(F431="오전 반차",F431="오후 반차"),0.5,IF(F431="연차",N(G431),0)))</f>
        <v/>
      </c>
      <c r="I431" s="7" t="n"/>
      <c r="J431" s="12" t="n"/>
      <c r="K431" s="12" t="n"/>
      <c r="L431" s="14" t="n"/>
      <c r="M431" s="12">
        <f>IF(AND(C431="",F431=""),"",IF(C431="","사번 미기재",IF(ISNA(MATCH(C431,'연차관리대장'!$A$5:$A$204,0)),"대장에 없는 사번",IF(A431="","사용일 미기재",IF(AND(F431="연차",G431=""),"일수 미기재",IF(AND(G431&lt;&gt;"",ISNUMBER(SEARCH("반차",F431)),N(G431)&lt;&gt;0.5),"반차는 0.5일",""))))))</f>
        <v/>
      </c>
    </row>
    <row r="432">
      <c r="A432" s="7" t="n"/>
      <c r="B432" s="7" t="n"/>
      <c r="C432" s="12" t="n"/>
      <c r="D432" s="12">
        <f>IF(C432="","",IFERROR(INDEX('연차관리대장'!$B$5:$B$204,MATCH(C432,'연차관리대장'!$A$5:$A$204,0)),""))</f>
        <v/>
      </c>
      <c r="E432" s="12">
        <f>IF(C432="","",IFERROR(INDEX('연차관리대장'!$C$5:$C$204,MATCH(C432,'연차관리대장'!$A$5:$A$204,0)),""))</f>
        <v/>
      </c>
      <c r="F432" s="12" t="n"/>
      <c r="G432" s="12" t="n"/>
      <c r="H432" s="12">
        <f>IF(F432="","",IF(OR(F432="오전 반차",F432="오후 반차"),0.5,IF(F432="연차",N(G432),0)))</f>
        <v/>
      </c>
      <c r="I432" s="7" t="n"/>
      <c r="J432" s="12" t="n"/>
      <c r="K432" s="12" t="n"/>
      <c r="L432" s="14" t="n"/>
      <c r="M432" s="12">
        <f>IF(AND(C432="",F432=""),"",IF(C432="","사번 미기재",IF(ISNA(MATCH(C432,'연차관리대장'!$A$5:$A$204,0)),"대장에 없는 사번",IF(A432="","사용일 미기재",IF(AND(F432="연차",G432=""),"일수 미기재",IF(AND(G432&lt;&gt;"",ISNUMBER(SEARCH("반차",F432)),N(G432)&lt;&gt;0.5),"반차는 0.5일",""))))))</f>
        <v/>
      </c>
    </row>
    <row r="433">
      <c r="A433" s="7" t="n"/>
      <c r="B433" s="7" t="n"/>
      <c r="C433" s="12" t="n"/>
      <c r="D433" s="12">
        <f>IF(C433="","",IFERROR(INDEX('연차관리대장'!$B$5:$B$204,MATCH(C433,'연차관리대장'!$A$5:$A$204,0)),""))</f>
        <v/>
      </c>
      <c r="E433" s="12">
        <f>IF(C433="","",IFERROR(INDEX('연차관리대장'!$C$5:$C$204,MATCH(C433,'연차관리대장'!$A$5:$A$204,0)),""))</f>
        <v/>
      </c>
      <c r="F433" s="12" t="n"/>
      <c r="G433" s="12" t="n"/>
      <c r="H433" s="12">
        <f>IF(F433="","",IF(OR(F433="오전 반차",F433="오후 반차"),0.5,IF(F433="연차",N(G433),0)))</f>
        <v/>
      </c>
      <c r="I433" s="7" t="n"/>
      <c r="J433" s="12" t="n"/>
      <c r="K433" s="12" t="n"/>
      <c r="L433" s="14" t="n"/>
      <c r="M433" s="12">
        <f>IF(AND(C433="",F433=""),"",IF(C433="","사번 미기재",IF(ISNA(MATCH(C433,'연차관리대장'!$A$5:$A$204,0)),"대장에 없는 사번",IF(A433="","사용일 미기재",IF(AND(F433="연차",G433=""),"일수 미기재",IF(AND(G433&lt;&gt;"",ISNUMBER(SEARCH("반차",F433)),N(G433)&lt;&gt;0.5),"반차는 0.5일",""))))))</f>
        <v/>
      </c>
    </row>
    <row r="434">
      <c r="A434" s="7" t="n"/>
      <c r="B434" s="7" t="n"/>
      <c r="C434" s="12" t="n"/>
      <c r="D434" s="12">
        <f>IF(C434="","",IFERROR(INDEX('연차관리대장'!$B$5:$B$204,MATCH(C434,'연차관리대장'!$A$5:$A$204,0)),""))</f>
        <v/>
      </c>
      <c r="E434" s="12">
        <f>IF(C434="","",IFERROR(INDEX('연차관리대장'!$C$5:$C$204,MATCH(C434,'연차관리대장'!$A$5:$A$204,0)),""))</f>
        <v/>
      </c>
      <c r="F434" s="12" t="n"/>
      <c r="G434" s="12" t="n"/>
      <c r="H434" s="12">
        <f>IF(F434="","",IF(OR(F434="오전 반차",F434="오후 반차"),0.5,IF(F434="연차",N(G434),0)))</f>
        <v/>
      </c>
      <c r="I434" s="7" t="n"/>
      <c r="J434" s="12" t="n"/>
      <c r="K434" s="12" t="n"/>
      <c r="L434" s="14" t="n"/>
      <c r="M434" s="12">
        <f>IF(AND(C434="",F434=""),"",IF(C434="","사번 미기재",IF(ISNA(MATCH(C434,'연차관리대장'!$A$5:$A$204,0)),"대장에 없는 사번",IF(A434="","사용일 미기재",IF(AND(F434="연차",G434=""),"일수 미기재",IF(AND(G434&lt;&gt;"",ISNUMBER(SEARCH("반차",F434)),N(G434)&lt;&gt;0.5),"반차는 0.5일",""))))))</f>
        <v/>
      </c>
    </row>
    <row r="435">
      <c r="A435" s="7" t="n"/>
      <c r="B435" s="7" t="n"/>
      <c r="C435" s="12" t="n"/>
      <c r="D435" s="12">
        <f>IF(C435="","",IFERROR(INDEX('연차관리대장'!$B$5:$B$204,MATCH(C435,'연차관리대장'!$A$5:$A$204,0)),""))</f>
        <v/>
      </c>
      <c r="E435" s="12">
        <f>IF(C435="","",IFERROR(INDEX('연차관리대장'!$C$5:$C$204,MATCH(C435,'연차관리대장'!$A$5:$A$204,0)),""))</f>
        <v/>
      </c>
      <c r="F435" s="12" t="n"/>
      <c r="G435" s="12" t="n"/>
      <c r="H435" s="12">
        <f>IF(F435="","",IF(OR(F435="오전 반차",F435="오후 반차"),0.5,IF(F435="연차",N(G435),0)))</f>
        <v/>
      </c>
      <c r="I435" s="7" t="n"/>
      <c r="J435" s="12" t="n"/>
      <c r="K435" s="12" t="n"/>
      <c r="L435" s="14" t="n"/>
      <c r="M435" s="12">
        <f>IF(AND(C435="",F435=""),"",IF(C435="","사번 미기재",IF(ISNA(MATCH(C435,'연차관리대장'!$A$5:$A$204,0)),"대장에 없는 사번",IF(A435="","사용일 미기재",IF(AND(F435="연차",G435=""),"일수 미기재",IF(AND(G435&lt;&gt;"",ISNUMBER(SEARCH("반차",F435)),N(G435)&lt;&gt;0.5),"반차는 0.5일",""))))))</f>
        <v/>
      </c>
    </row>
    <row r="436">
      <c r="A436" s="7" t="n"/>
      <c r="B436" s="7" t="n"/>
      <c r="C436" s="12" t="n"/>
      <c r="D436" s="12">
        <f>IF(C436="","",IFERROR(INDEX('연차관리대장'!$B$5:$B$204,MATCH(C436,'연차관리대장'!$A$5:$A$204,0)),""))</f>
        <v/>
      </c>
      <c r="E436" s="12">
        <f>IF(C436="","",IFERROR(INDEX('연차관리대장'!$C$5:$C$204,MATCH(C436,'연차관리대장'!$A$5:$A$204,0)),""))</f>
        <v/>
      </c>
      <c r="F436" s="12" t="n"/>
      <c r="G436" s="12" t="n"/>
      <c r="H436" s="12">
        <f>IF(F436="","",IF(OR(F436="오전 반차",F436="오후 반차"),0.5,IF(F436="연차",N(G436),0)))</f>
        <v/>
      </c>
      <c r="I436" s="7" t="n"/>
      <c r="J436" s="12" t="n"/>
      <c r="K436" s="12" t="n"/>
      <c r="L436" s="14" t="n"/>
      <c r="M436" s="12">
        <f>IF(AND(C436="",F436=""),"",IF(C436="","사번 미기재",IF(ISNA(MATCH(C436,'연차관리대장'!$A$5:$A$204,0)),"대장에 없는 사번",IF(A436="","사용일 미기재",IF(AND(F436="연차",G436=""),"일수 미기재",IF(AND(G436&lt;&gt;"",ISNUMBER(SEARCH("반차",F436)),N(G436)&lt;&gt;0.5),"반차는 0.5일",""))))))</f>
        <v/>
      </c>
    </row>
    <row r="437">
      <c r="A437" s="7" t="n"/>
      <c r="B437" s="7" t="n"/>
      <c r="C437" s="12" t="n"/>
      <c r="D437" s="12">
        <f>IF(C437="","",IFERROR(INDEX('연차관리대장'!$B$5:$B$204,MATCH(C437,'연차관리대장'!$A$5:$A$204,0)),""))</f>
        <v/>
      </c>
      <c r="E437" s="12">
        <f>IF(C437="","",IFERROR(INDEX('연차관리대장'!$C$5:$C$204,MATCH(C437,'연차관리대장'!$A$5:$A$204,0)),""))</f>
        <v/>
      </c>
      <c r="F437" s="12" t="n"/>
      <c r="G437" s="12" t="n"/>
      <c r="H437" s="12">
        <f>IF(F437="","",IF(OR(F437="오전 반차",F437="오후 반차"),0.5,IF(F437="연차",N(G437),0)))</f>
        <v/>
      </c>
      <c r="I437" s="7" t="n"/>
      <c r="J437" s="12" t="n"/>
      <c r="K437" s="12" t="n"/>
      <c r="L437" s="14" t="n"/>
      <c r="M437" s="12">
        <f>IF(AND(C437="",F437=""),"",IF(C437="","사번 미기재",IF(ISNA(MATCH(C437,'연차관리대장'!$A$5:$A$204,0)),"대장에 없는 사번",IF(A437="","사용일 미기재",IF(AND(F437="연차",G437=""),"일수 미기재",IF(AND(G437&lt;&gt;"",ISNUMBER(SEARCH("반차",F437)),N(G437)&lt;&gt;0.5),"반차는 0.5일",""))))))</f>
        <v/>
      </c>
    </row>
    <row r="438">
      <c r="A438" s="7" t="n"/>
      <c r="B438" s="7" t="n"/>
      <c r="C438" s="12" t="n"/>
      <c r="D438" s="12">
        <f>IF(C438="","",IFERROR(INDEX('연차관리대장'!$B$5:$B$204,MATCH(C438,'연차관리대장'!$A$5:$A$204,0)),""))</f>
        <v/>
      </c>
      <c r="E438" s="12">
        <f>IF(C438="","",IFERROR(INDEX('연차관리대장'!$C$5:$C$204,MATCH(C438,'연차관리대장'!$A$5:$A$204,0)),""))</f>
        <v/>
      </c>
      <c r="F438" s="12" t="n"/>
      <c r="G438" s="12" t="n"/>
      <c r="H438" s="12">
        <f>IF(F438="","",IF(OR(F438="오전 반차",F438="오후 반차"),0.5,IF(F438="연차",N(G438),0)))</f>
        <v/>
      </c>
      <c r="I438" s="7" t="n"/>
      <c r="J438" s="12" t="n"/>
      <c r="K438" s="12" t="n"/>
      <c r="L438" s="14" t="n"/>
      <c r="M438" s="12">
        <f>IF(AND(C438="",F438=""),"",IF(C438="","사번 미기재",IF(ISNA(MATCH(C438,'연차관리대장'!$A$5:$A$204,0)),"대장에 없는 사번",IF(A438="","사용일 미기재",IF(AND(F438="연차",G438=""),"일수 미기재",IF(AND(G438&lt;&gt;"",ISNUMBER(SEARCH("반차",F438)),N(G438)&lt;&gt;0.5),"반차는 0.5일",""))))))</f>
        <v/>
      </c>
    </row>
    <row r="439">
      <c r="A439" s="7" t="n"/>
      <c r="B439" s="7" t="n"/>
      <c r="C439" s="12" t="n"/>
      <c r="D439" s="12">
        <f>IF(C439="","",IFERROR(INDEX('연차관리대장'!$B$5:$B$204,MATCH(C439,'연차관리대장'!$A$5:$A$204,0)),""))</f>
        <v/>
      </c>
      <c r="E439" s="12">
        <f>IF(C439="","",IFERROR(INDEX('연차관리대장'!$C$5:$C$204,MATCH(C439,'연차관리대장'!$A$5:$A$204,0)),""))</f>
        <v/>
      </c>
      <c r="F439" s="12" t="n"/>
      <c r="G439" s="12" t="n"/>
      <c r="H439" s="12">
        <f>IF(F439="","",IF(OR(F439="오전 반차",F439="오후 반차"),0.5,IF(F439="연차",N(G439),0)))</f>
        <v/>
      </c>
      <c r="I439" s="7" t="n"/>
      <c r="J439" s="12" t="n"/>
      <c r="K439" s="12" t="n"/>
      <c r="L439" s="14" t="n"/>
      <c r="M439" s="12">
        <f>IF(AND(C439="",F439=""),"",IF(C439="","사번 미기재",IF(ISNA(MATCH(C439,'연차관리대장'!$A$5:$A$204,0)),"대장에 없는 사번",IF(A439="","사용일 미기재",IF(AND(F439="연차",G439=""),"일수 미기재",IF(AND(G439&lt;&gt;"",ISNUMBER(SEARCH("반차",F439)),N(G439)&lt;&gt;0.5),"반차는 0.5일",""))))))</f>
        <v/>
      </c>
    </row>
    <row r="440">
      <c r="A440" s="7" t="n"/>
      <c r="B440" s="7" t="n"/>
      <c r="C440" s="12" t="n"/>
      <c r="D440" s="12">
        <f>IF(C440="","",IFERROR(INDEX('연차관리대장'!$B$5:$B$204,MATCH(C440,'연차관리대장'!$A$5:$A$204,0)),""))</f>
        <v/>
      </c>
      <c r="E440" s="12">
        <f>IF(C440="","",IFERROR(INDEX('연차관리대장'!$C$5:$C$204,MATCH(C440,'연차관리대장'!$A$5:$A$204,0)),""))</f>
        <v/>
      </c>
      <c r="F440" s="12" t="n"/>
      <c r="G440" s="12" t="n"/>
      <c r="H440" s="12">
        <f>IF(F440="","",IF(OR(F440="오전 반차",F440="오후 반차"),0.5,IF(F440="연차",N(G440),0)))</f>
        <v/>
      </c>
      <c r="I440" s="7" t="n"/>
      <c r="J440" s="12" t="n"/>
      <c r="K440" s="12" t="n"/>
      <c r="L440" s="14" t="n"/>
      <c r="M440" s="12">
        <f>IF(AND(C440="",F440=""),"",IF(C440="","사번 미기재",IF(ISNA(MATCH(C440,'연차관리대장'!$A$5:$A$204,0)),"대장에 없는 사번",IF(A440="","사용일 미기재",IF(AND(F440="연차",G440=""),"일수 미기재",IF(AND(G440&lt;&gt;"",ISNUMBER(SEARCH("반차",F440)),N(G440)&lt;&gt;0.5),"반차는 0.5일",""))))))</f>
        <v/>
      </c>
    </row>
    <row r="441">
      <c r="A441" s="7" t="n"/>
      <c r="B441" s="7" t="n"/>
      <c r="C441" s="12" t="n"/>
      <c r="D441" s="12">
        <f>IF(C441="","",IFERROR(INDEX('연차관리대장'!$B$5:$B$204,MATCH(C441,'연차관리대장'!$A$5:$A$204,0)),""))</f>
        <v/>
      </c>
      <c r="E441" s="12">
        <f>IF(C441="","",IFERROR(INDEX('연차관리대장'!$C$5:$C$204,MATCH(C441,'연차관리대장'!$A$5:$A$204,0)),""))</f>
        <v/>
      </c>
      <c r="F441" s="12" t="n"/>
      <c r="G441" s="12" t="n"/>
      <c r="H441" s="12">
        <f>IF(F441="","",IF(OR(F441="오전 반차",F441="오후 반차"),0.5,IF(F441="연차",N(G441),0)))</f>
        <v/>
      </c>
      <c r="I441" s="7" t="n"/>
      <c r="J441" s="12" t="n"/>
      <c r="K441" s="12" t="n"/>
      <c r="L441" s="14" t="n"/>
      <c r="M441" s="12">
        <f>IF(AND(C441="",F441=""),"",IF(C441="","사번 미기재",IF(ISNA(MATCH(C441,'연차관리대장'!$A$5:$A$204,0)),"대장에 없는 사번",IF(A441="","사용일 미기재",IF(AND(F441="연차",G441=""),"일수 미기재",IF(AND(G441&lt;&gt;"",ISNUMBER(SEARCH("반차",F441)),N(G441)&lt;&gt;0.5),"반차는 0.5일",""))))))</f>
        <v/>
      </c>
    </row>
    <row r="442">
      <c r="A442" s="7" t="n"/>
      <c r="B442" s="7" t="n"/>
      <c r="C442" s="12" t="n"/>
      <c r="D442" s="12">
        <f>IF(C442="","",IFERROR(INDEX('연차관리대장'!$B$5:$B$204,MATCH(C442,'연차관리대장'!$A$5:$A$204,0)),""))</f>
        <v/>
      </c>
      <c r="E442" s="12">
        <f>IF(C442="","",IFERROR(INDEX('연차관리대장'!$C$5:$C$204,MATCH(C442,'연차관리대장'!$A$5:$A$204,0)),""))</f>
        <v/>
      </c>
      <c r="F442" s="12" t="n"/>
      <c r="G442" s="12" t="n"/>
      <c r="H442" s="12">
        <f>IF(F442="","",IF(OR(F442="오전 반차",F442="오후 반차"),0.5,IF(F442="연차",N(G442),0)))</f>
        <v/>
      </c>
      <c r="I442" s="7" t="n"/>
      <c r="J442" s="12" t="n"/>
      <c r="K442" s="12" t="n"/>
      <c r="L442" s="14" t="n"/>
      <c r="M442" s="12">
        <f>IF(AND(C442="",F442=""),"",IF(C442="","사번 미기재",IF(ISNA(MATCH(C442,'연차관리대장'!$A$5:$A$204,0)),"대장에 없는 사번",IF(A442="","사용일 미기재",IF(AND(F442="연차",G442=""),"일수 미기재",IF(AND(G442&lt;&gt;"",ISNUMBER(SEARCH("반차",F442)),N(G442)&lt;&gt;0.5),"반차는 0.5일",""))))))</f>
        <v/>
      </c>
    </row>
    <row r="443">
      <c r="A443" s="7" t="n"/>
      <c r="B443" s="7" t="n"/>
      <c r="C443" s="12" t="n"/>
      <c r="D443" s="12">
        <f>IF(C443="","",IFERROR(INDEX('연차관리대장'!$B$5:$B$204,MATCH(C443,'연차관리대장'!$A$5:$A$204,0)),""))</f>
        <v/>
      </c>
      <c r="E443" s="12">
        <f>IF(C443="","",IFERROR(INDEX('연차관리대장'!$C$5:$C$204,MATCH(C443,'연차관리대장'!$A$5:$A$204,0)),""))</f>
        <v/>
      </c>
      <c r="F443" s="12" t="n"/>
      <c r="G443" s="12" t="n"/>
      <c r="H443" s="12">
        <f>IF(F443="","",IF(OR(F443="오전 반차",F443="오후 반차"),0.5,IF(F443="연차",N(G443),0)))</f>
        <v/>
      </c>
      <c r="I443" s="7" t="n"/>
      <c r="J443" s="12" t="n"/>
      <c r="K443" s="12" t="n"/>
      <c r="L443" s="14" t="n"/>
      <c r="M443" s="12">
        <f>IF(AND(C443="",F443=""),"",IF(C443="","사번 미기재",IF(ISNA(MATCH(C443,'연차관리대장'!$A$5:$A$204,0)),"대장에 없는 사번",IF(A443="","사용일 미기재",IF(AND(F443="연차",G443=""),"일수 미기재",IF(AND(G443&lt;&gt;"",ISNUMBER(SEARCH("반차",F443)),N(G443)&lt;&gt;0.5),"반차는 0.5일",""))))))</f>
        <v/>
      </c>
    </row>
    <row r="444">
      <c r="A444" s="7" t="n"/>
      <c r="B444" s="7" t="n"/>
      <c r="C444" s="12" t="n"/>
      <c r="D444" s="12">
        <f>IF(C444="","",IFERROR(INDEX('연차관리대장'!$B$5:$B$204,MATCH(C444,'연차관리대장'!$A$5:$A$204,0)),""))</f>
        <v/>
      </c>
      <c r="E444" s="12">
        <f>IF(C444="","",IFERROR(INDEX('연차관리대장'!$C$5:$C$204,MATCH(C444,'연차관리대장'!$A$5:$A$204,0)),""))</f>
        <v/>
      </c>
      <c r="F444" s="12" t="n"/>
      <c r="G444" s="12" t="n"/>
      <c r="H444" s="12">
        <f>IF(F444="","",IF(OR(F444="오전 반차",F444="오후 반차"),0.5,IF(F444="연차",N(G444),0)))</f>
        <v/>
      </c>
      <c r="I444" s="7" t="n"/>
      <c r="J444" s="12" t="n"/>
      <c r="K444" s="12" t="n"/>
      <c r="L444" s="14" t="n"/>
      <c r="M444" s="12">
        <f>IF(AND(C444="",F444=""),"",IF(C444="","사번 미기재",IF(ISNA(MATCH(C444,'연차관리대장'!$A$5:$A$204,0)),"대장에 없는 사번",IF(A444="","사용일 미기재",IF(AND(F444="연차",G444=""),"일수 미기재",IF(AND(G444&lt;&gt;"",ISNUMBER(SEARCH("반차",F444)),N(G444)&lt;&gt;0.5),"반차는 0.5일",""))))))</f>
        <v/>
      </c>
    </row>
    <row r="445">
      <c r="A445" s="7" t="n"/>
      <c r="B445" s="7" t="n"/>
      <c r="C445" s="12" t="n"/>
      <c r="D445" s="12">
        <f>IF(C445="","",IFERROR(INDEX('연차관리대장'!$B$5:$B$204,MATCH(C445,'연차관리대장'!$A$5:$A$204,0)),""))</f>
        <v/>
      </c>
      <c r="E445" s="12">
        <f>IF(C445="","",IFERROR(INDEX('연차관리대장'!$C$5:$C$204,MATCH(C445,'연차관리대장'!$A$5:$A$204,0)),""))</f>
        <v/>
      </c>
      <c r="F445" s="12" t="n"/>
      <c r="G445" s="12" t="n"/>
      <c r="H445" s="12">
        <f>IF(F445="","",IF(OR(F445="오전 반차",F445="오후 반차"),0.5,IF(F445="연차",N(G445),0)))</f>
        <v/>
      </c>
      <c r="I445" s="7" t="n"/>
      <c r="J445" s="12" t="n"/>
      <c r="K445" s="12" t="n"/>
      <c r="L445" s="14" t="n"/>
      <c r="M445" s="12">
        <f>IF(AND(C445="",F445=""),"",IF(C445="","사번 미기재",IF(ISNA(MATCH(C445,'연차관리대장'!$A$5:$A$204,0)),"대장에 없는 사번",IF(A445="","사용일 미기재",IF(AND(F445="연차",G445=""),"일수 미기재",IF(AND(G445&lt;&gt;"",ISNUMBER(SEARCH("반차",F445)),N(G445)&lt;&gt;0.5),"반차는 0.5일",""))))))</f>
        <v/>
      </c>
    </row>
    <row r="446">
      <c r="A446" s="7" t="n"/>
      <c r="B446" s="7" t="n"/>
      <c r="C446" s="12" t="n"/>
      <c r="D446" s="12">
        <f>IF(C446="","",IFERROR(INDEX('연차관리대장'!$B$5:$B$204,MATCH(C446,'연차관리대장'!$A$5:$A$204,0)),""))</f>
        <v/>
      </c>
      <c r="E446" s="12">
        <f>IF(C446="","",IFERROR(INDEX('연차관리대장'!$C$5:$C$204,MATCH(C446,'연차관리대장'!$A$5:$A$204,0)),""))</f>
        <v/>
      </c>
      <c r="F446" s="12" t="n"/>
      <c r="G446" s="12" t="n"/>
      <c r="H446" s="12">
        <f>IF(F446="","",IF(OR(F446="오전 반차",F446="오후 반차"),0.5,IF(F446="연차",N(G446),0)))</f>
        <v/>
      </c>
      <c r="I446" s="7" t="n"/>
      <c r="J446" s="12" t="n"/>
      <c r="K446" s="12" t="n"/>
      <c r="L446" s="14" t="n"/>
      <c r="M446" s="12">
        <f>IF(AND(C446="",F446=""),"",IF(C446="","사번 미기재",IF(ISNA(MATCH(C446,'연차관리대장'!$A$5:$A$204,0)),"대장에 없는 사번",IF(A446="","사용일 미기재",IF(AND(F446="연차",G446=""),"일수 미기재",IF(AND(G446&lt;&gt;"",ISNUMBER(SEARCH("반차",F446)),N(G446)&lt;&gt;0.5),"반차는 0.5일",""))))))</f>
        <v/>
      </c>
    </row>
    <row r="447">
      <c r="A447" s="7" t="n"/>
      <c r="B447" s="7" t="n"/>
      <c r="C447" s="12" t="n"/>
      <c r="D447" s="12">
        <f>IF(C447="","",IFERROR(INDEX('연차관리대장'!$B$5:$B$204,MATCH(C447,'연차관리대장'!$A$5:$A$204,0)),""))</f>
        <v/>
      </c>
      <c r="E447" s="12">
        <f>IF(C447="","",IFERROR(INDEX('연차관리대장'!$C$5:$C$204,MATCH(C447,'연차관리대장'!$A$5:$A$204,0)),""))</f>
        <v/>
      </c>
      <c r="F447" s="12" t="n"/>
      <c r="G447" s="12" t="n"/>
      <c r="H447" s="12">
        <f>IF(F447="","",IF(OR(F447="오전 반차",F447="오후 반차"),0.5,IF(F447="연차",N(G447),0)))</f>
        <v/>
      </c>
      <c r="I447" s="7" t="n"/>
      <c r="J447" s="12" t="n"/>
      <c r="K447" s="12" t="n"/>
      <c r="L447" s="14" t="n"/>
      <c r="M447" s="12">
        <f>IF(AND(C447="",F447=""),"",IF(C447="","사번 미기재",IF(ISNA(MATCH(C447,'연차관리대장'!$A$5:$A$204,0)),"대장에 없는 사번",IF(A447="","사용일 미기재",IF(AND(F447="연차",G447=""),"일수 미기재",IF(AND(G447&lt;&gt;"",ISNUMBER(SEARCH("반차",F447)),N(G447)&lt;&gt;0.5),"반차는 0.5일",""))))))</f>
        <v/>
      </c>
    </row>
    <row r="448">
      <c r="A448" s="7" t="n"/>
      <c r="B448" s="7" t="n"/>
      <c r="C448" s="12" t="n"/>
      <c r="D448" s="12">
        <f>IF(C448="","",IFERROR(INDEX('연차관리대장'!$B$5:$B$204,MATCH(C448,'연차관리대장'!$A$5:$A$204,0)),""))</f>
        <v/>
      </c>
      <c r="E448" s="12">
        <f>IF(C448="","",IFERROR(INDEX('연차관리대장'!$C$5:$C$204,MATCH(C448,'연차관리대장'!$A$5:$A$204,0)),""))</f>
        <v/>
      </c>
      <c r="F448" s="12" t="n"/>
      <c r="G448" s="12" t="n"/>
      <c r="H448" s="12">
        <f>IF(F448="","",IF(OR(F448="오전 반차",F448="오후 반차"),0.5,IF(F448="연차",N(G448),0)))</f>
        <v/>
      </c>
      <c r="I448" s="7" t="n"/>
      <c r="J448" s="12" t="n"/>
      <c r="K448" s="12" t="n"/>
      <c r="L448" s="14" t="n"/>
      <c r="M448" s="12">
        <f>IF(AND(C448="",F448=""),"",IF(C448="","사번 미기재",IF(ISNA(MATCH(C448,'연차관리대장'!$A$5:$A$204,0)),"대장에 없는 사번",IF(A448="","사용일 미기재",IF(AND(F448="연차",G448=""),"일수 미기재",IF(AND(G448&lt;&gt;"",ISNUMBER(SEARCH("반차",F448)),N(G448)&lt;&gt;0.5),"반차는 0.5일",""))))))</f>
        <v/>
      </c>
    </row>
    <row r="449">
      <c r="A449" s="7" t="n"/>
      <c r="B449" s="7" t="n"/>
      <c r="C449" s="12" t="n"/>
      <c r="D449" s="12">
        <f>IF(C449="","",IFERROR(INDEX('연차관리대장'!$B$5:$B$204,MATCH(C449,'연차관리대장'!$A$5:$A$204,0)),""))</f>
        <v/>
      </c>
      <c r="E449" s="12">
        <f>IF(C449="","",IFERROR(INDEX('연차관리대장'!$C$5:$C$204,MATCH(C449,'연차관리대장'!$A$5:$A$204,0)),""))</f>
        <v/>
      </c>
      <c r="F449" s="12" t="n"/>
      <c r="G449" s="12" t="n"/>
      <c r="H449" s="12">
        <f>IF(F449="","",IF(OR(F449="오전 반차",F449="오후 반차"),0.5,IF(F449="연차",N(G449),0)))</f>
        <v/>
      </c>
      <c r="I449" s="7" t="n"/>
      <c r="J449" s="12" t="n"/>
      <c r="K449" s="12" t="n"/>
      <c r="L449" s="14" t="n"/>
      <c r="M449" s="12">
        <f>IF(AND(C449="",F449=""),"",IF(C449="","사번 미기재",IF(ISNA(MATCH(C449,'연차관리대장'!$A$5:$A$204,0)),"대장에 없는 사번",IF(A449="","사용일 미기재",IF(AND(F449="연차",G449=""),"일수 미기재",IF(AND(G449&lt;&gt;"",ISNUMBER(SEARCH("반차",F449)),N(G449)&lt;&gt;0.5),"반차는 0.5일",""))))))</f>
        <v/>
      </c>
    </row>
    <row r="450">
      <c r="A450" s="7" t="n"/>
      <c r="B450" s="7" t="n"/>
      <c r="C450" s="12" t="n"/>
      <c r="D450" s="12">
        <f>IF(C450="","",IFERROR(INDEX('연차관리대장'!$B$5:$B$204,MATCH(C450,'연차관리대장'!$A$5:$A$204,0)),""))</f>
        <v/>
      </c>
      <c r="E450" s="12">
        <f>IF(C450="","",IFERROR(INDEX('연차관리대장'!$C$5:$C$204,MATCH(C450,'연차관리대장'!$A$5:$A$204,0)),""))</f>
        <v/>
      </c>
      <c r="F450" s="12" t="n"/>
      <c r="G450" s="12" t="n"/>
      <c r="H450" s="12">
        <f>IF(F450="","",IF(OR(F450="오전 반차",F450="오후 반차"),0.5,IF(F450="연차",N(G450),0)))</f>
        <v/>
      </c>
      <c r="I450" s="7" t="n"/>
      <c r="J450" s="12" t="n"/>
      <c r="K450" s="12" t="n"/>
      <c r="L450" s="14" t="n"/>
      <c r="M450" s="12">
        <f>IF(AND(C450="",F450=""),"",IF(C450="","사번 미기재",IF(ISNA(MATCH(C450,'연차관리대장'!$A$5:$A$204,0)),"대장에 없는 사번",IF(A450="","사용일 미기재",IF(AND(F450="연차",G450=""),"일수 미기재",IF(AND(G450&lt;&gt;"",ISNUMBER(SEARCH("반차",F450)),N(G450)&lt;&gt;0.5),"반차는 0.5일",""))))))</f>
        <v/>
      </c>
    </row>
    <row r="451">
      <c r="A451" s="7" t="n"/>
      <c r="B451" s="7" t="n"/>
      <c r="C451" s="12" t="n"/>
      <c r="D451" s="12">
        <f>IF(C451="","",IFERROR(INDEX('연차관리대장'!$B$5:$B$204,MATCH(C451,'연차관리대장'!$A$5:$A$204,0)),""))</f>
        <v/>
      </c>
      <c r="E451" s="12">
        <f>IF(C451="","",IFERROR(INDEX('연차관리대장'!$C$5:$C$204,MATCH(C451,'연차관리대장'!$A$5:$A$204,0)),""))</f>
        <v/>
      </c>
      <c r="F451" s="12" t="n"/>
      <c r="G451" s="12" t="n"/>
      <c r="H451" s="12">
        <f>IF(F451="","",IF(OR(F451="오전 반차",F451="오후 반차"),0.5,IF(F451="연차",N(G451),0)))</f>
        <v/>
      </c>
      <c r="I451" s="7" t="n"/>
      <c r="J451" s="12" t="n"/>
      <c r="K451" s="12" t="n"/>
      <c r="L451" s="14" t="n"/>
      <c r="M451" s="12">
        <f>IF(AND(C451="",F451=""),"",IF(C451="","사번 미기재",IF(ISNA(MATCH(C451,'연차관리대장'!$A$5:$A$204,0)),"대장에 없는 사번",IF(A451="","사용일 미기재",IF(AND(F451="연차",G451=""),"일수 미기재",IF(AND(G451&lt;&gt;"",ISNUMBER(SEARCH("반차",F451)),N(G451)&lt;&gt;0.5),"반차는 0.5일",""))))))</f>
        <v/>
      </c>
    </row>
    <row r="452">
      <c r="A452" s="7" t="n"/>
      <c r="B452" s="7" t="n"/>
      <c r="C452" s="12" t="n"/>
      <c r="D452" s="12">
        <f>IF(C452="","",IFERROR(INDEX('연차관리대장'!$B$5:$B$204,MATCH(C452,'연차관리대장'!$A$5:$A$204,0)),""))</f>
        <v/>
      </c>
      <c r="E452" s="12">
        <f>IF(C452="","",IFERROR(INDEX('연차관리대장'!$C$5:$C$204,MATCH(C452,'연차관리대장'!$A$5:$A$204,0)),""))</f>
        <v/>
      </c>
      <c r="F452" s="12" t="n"/>
      <c r="G452" s="12" t="n"/>
      <c r="H452" s="12">
        <f>IF(F452="","",IF(OR(F452="오전 반차",F452="오후 반차"),0.5,IF(F452="연차",N(G452),0)))</f>
        <v/>
      </c>
      <c r="I452" s="7" t="n"/>
      <c r="J452" s="12" t="n"/>
      <c r="K452" s="12" t="n"/>
      <c r="L452" s="14" t="n"/>
      <c r="M452" s="12">
        <f>IF(AND(C452="",F452=""),"",IF(C452="","사번 미기재",IF(ISNA(MATCH(C452,'연차관리대장'!$A$5:$A$204,0)),"대장에 없는 사번",IF(A452="","사용일 미기재",IF(AND(F452="연차",G452=""),"일수 미기재",IF(AND(G452&lt;&gt;"",ISNUMBER(SEARCH("반차",F452)),N(G452)&lt;&gt;0.5),"반차는 0.5일",""))))))</f>
        <v/>
      </c>
    </row>
    <row r="453">
      <c r="A453" s="7" t="n"/>
      <c r="B453" s="7" t="n"/>
      <c r="C453" s="12" t="n"/>
      <c r="D453" s="12">
        <f>IF(C453="","",IFERROR(INDEX('연차관리대장'!$B$5:$B$204,MATCH(C453,'연차관리대장'!$A$5:$A$204,0)),""))</f>
        <v/>
      </c>
      <c r="E453" s="12">
        <f>IF(C453="","",IFERROR(INDEX('연차관리대장'!$C$5:$C$204,MATCH(C453,'연차관리대장'!$A$5:$A$204,0)),""))</f>
        <v/>
      </c>
      <c r="F453" s="12" t="n"/>
      <c r="G453" s="12" t="n"/>
      <c r="H453" s="12">
        <f>IF(F453="","",IF(OR(F453="오전 반차",F453="오후 반차"),0.5,IF(F453="연차",N(G453),0)))</f>
        <v/>
      </c>
      <c r="I453" s="7" t="n"/>
      <c r="J453" s="12" t="n"/>
      <c r="K453" s="12" t="n"/>
      <c r="L453" s="14" t="n"/>
      <c r="M453" s="12">
        <f>IF(AND(C453="",F453=""),"",IF(C453="","사번 미기재",IF(ISNA(MATCH(C453,'연차관리대장'!$A$5:$A$204,0)),"대장에 없는 사번",IF(A453="","사용일 미기재",IF(AND(F453="연차",G453=""),"일수 미기재",IF(AND(G453&lt;&gt;"",ISNUMBER(SEARCH("반차",F453)),N(G453)&lt;&gt;0.5),"반차는 0.5일",""))))))</f>
        <v/>
      </c>
    </row>
    <row r="454">
      <c r="A454" s="7" t="n"/>
      <c r="B454" s="7" t="n"/>
      <c r="C454" s="12" t="n"/>
      <c r="D454" s="12">
        <f>IF(C454="","",IFERROR(INDEX('연차관리대장'!$B$5:$B$204,MATCH(C454,'연차관리대장'!$A$5:$A$204,0)),""))</f>
        <v/>
      </c>
      <c r="E454" s="12">
        <f>IF(C454="","",IFERROR(INDEX('연차관리대장'!$C$5:$C$204,MATCH(C454,'연차관리대장'!$A$5:$A$204,0)),""))</f>
        <v/>
      </c>
      <c r="F454" s="12" t="n"/>
      <c r="G454" s="12" t="n"/>
      <c r="H454" s="12">
        <f>IF(F454="","",IF(OR(F454="오전 반차",F454="오후 반차"),0.5,IF(F454="연차",N(G454),0)))</f>
        <v/>
      </c>
      <c r="I454" s="7" t="n"/>
      <c r="J454" s="12" t="n"/>
      <c r="K454" s="12" t="n"/>
      <c r="L454" s="14" t="n"/>
      <c r="M454" s="12">
        <f>IF(AND(C454="",F454=""),"",IF(C454="","사번 미기재",IF(ISNA(MATCH(C454,'연차관리대장'!$A$5:$A$204,0)),"대장에 없는 사번",IF(A454="","사용일 미기재",IF(AND(F454="연차",G454=""),"일수 미기재",IF(AND(G454&lt;&gt;"",ISNUMBER(SEARCH("반차",F454)),N(G454)&lt;&gt;0.5),"반차는 0.5일",""))))))</f>
        <v/>
      </c>
    </row>
    <row r="455">
      <c r="A455" s="7" t="n"/>
      <c r="B455" s="7" t="n"/>
      <c r="C455" s="12" t="n"/>
      <c r="D455" s="12">
        <f>IF(C455="","",IFERROR(INDEX('연차관리대장'!$B$5:$B$204,MATCH(C455,'연차관리대장'!$A$5:$A$204,0)),""))</f>
        <v/>
      </c>
      <c r="E455" s="12">
        <f>IF(C455="","",IFERROR(INDEX('연차관리대장'!$C$5:$C$204,MATCH(C455,'연차관리대장'!$A$5:$A$204,0)),""))</f>
        <v/>
      </c>
      <c r="F455" s="12" t="n"/>
      <c r="G455" s="12" t="n"/>
      <c r="H455" s="12">
        <f>IF(F455="","",IF(OR(F455="오전 반차",F455="오후 반차"),0.5,IF(F455="연차",N(G455),0)))</f>
        <v/>
      </c>
      <c r="I455" s="7" t="n"/>
      <c r="J455" s="12" t="n"/>
      <c r="K455" s="12" t="n"/>
      <c r="L455" s="14" t="n"/>
      <c r="M455" s="12">
        <f>IF(AND(C455="",F455=""),"",IF(C455="","사번 미기재",IF(ISNA(MATCH(C455,'연차관리대장'!$A$5:$A$204,0)),"대장에 없는 사번",IF(A455="","사용일 미기재",IF(AND(F455="연차",G455=""),"일수 미기재",IF(AND(G455&lt;&gt;"",ISNUMBER(SEARCH("반차",F455)),N(G455)&lt;&gt;0.5),"반차는 0.5일",""))))))</f>
        <v/>
      </c>
    </row>
    <row r="456">
      <c r="A456" s="7" t="n"/>
      <c r="B456" s="7" t="n"/>
      <c r="C456" s="12" t="n"/>
      <c r="D456" s="12">
        <f>IF(C456="","",IFERROR(INDEX('연차관리대장'!$B$5:$B$204,MATCH(C456,'연차관리대장'!$A$5:$A$204,0)),""))</f>
        <v/>
      </c>
      <c r="E456" s="12">
        <f>IF(C456="","",IFERROR(INDEX('연차관리대장'!$C$5:$C$204,MATCH(C456,'연차관리대장'!$A$5:$A$204,0)),""))</f>
        <v/>
      </c>
      <c r="F456" s="12" t="n"/>
      <c r="G456" s="12" t="n"/>
      <c r="H456" s="12">
        <f>IF(F456="","",IF(OR(F456="오전 반차",F456="오후 반차"),0.5,IF(F456="연차",N(G456),0)))</f>
        <v/>
      </c>
      <c r="I456" s="7" t="n"/>
      <c r="J456" s="12" t="n"/>
      <c r="K456" s="12" t="n"/>
      <c r="L456" s="14" t="n"/>
      <c r="M456" s="12">
        <f>IF(AND(C456="",F456=""),"",IF(C456="","사번 미기재",IF(ISNA(MATCH(C456,'연차관리대장'!$A$5:$A$204,0)),"대장에 없는 사번",IF(A456="","사용일 미기재",IF(AND(F456="연차",G456=""),"일수 미기재",IF(AND(G456&lt;&gt;"",ISNUMBER(SEARCH("반차",F456)),N(G456)&lt;&gt;0.5),"반차는 0.5일",""))))))</f>
        <v/>
      </c>
    </row>
    <row r="457">
      <c r="A457" s="7" t="n"/>
      <c r="B457" s="7" t="n"/>
      <c r="C457" s="12" t="n"/>
      <c r="D457" s="12">
        <f>IF(C457="","",IFERROR(INDEX('연차관리대장'!$B$5:$B$204,MATCH(C457,'연차관리대장'!$A$5:$A$204,0)),""))</f>
        <v/>
      </c>
      <c r="E457" s="12">
        <f>IF(C457="","",IFERROR(INDEX('연차관리대장'!$C$5:$C$204,MATCH(C457,'연차관리대장'!$A$5:$A$204,0)),""))</f>
        <v/>
      </c>
      <c r="F457" s="12" t="n"/>
      <c r="G457" s="12" t="n"/>
      <c r="H457" s="12">
        <f>IF(F457="","",IF(OR(F457="오전 반차",F457="오후 반차"),0.5,IF(F457="연차",N(G457),0)))</f>
        <v/>
      </c>
      <c r="I457" s="7" t="n"/>
      <c r="J457" s="12" t="n"/>
      <c r="K457" s="12" t="n"/>
      <c r="L457" s="14" t="n"/>
      <c r="M457" s="12">
        <f>IF(AND(C457="",F457=""),"",IF(C457="","사번 미기재",IF(ISNA(MATCH(C457,'연차관리대장'!$A$5:$A$204,0)),"대장에 없는 사번",IF(A457="","사용일 미기재",IF(AND(F457="연차",G457=""),"일수 미기재",IF(AND(G457&lt;&gt;"",ISNUMBER(SEARCH("반차",F457)),N(G457)&lt;&gt;0.5),"반차는 0.5일",""))))))</f>
        <v/>
      </c>
    </row>
    <row r="458">
      <c r="A458" s="7" t="n"/>
      <c r="B458" s="7" t="n"/>
      <c r="C458" s="12" t="n"/>
      <c r="D458" s="12">
        <f>IF(C458="","",IFERROR(INDEX('연차관리대장'!$B$5:$B$204,MATCH(C458,'연차관리대장'!$A$5:$A$204,0)),""))</f>
        <v/>
      </c>
      <c r="E458" s="12">
        <f>IF(C458="","",IFERROR(INDEX('연차관리대장'!$C$5:$C$204,MATCH(C458,'연차관리대장'!$A$5:$A$204,0)),""))</f>
        <v/>
      </c>
      <c r="F458" s="12" t="n"/>
      <c r="G458" s="12" t="n"/>
      <c r="H458" s="12">
        <f>IF(F458="","",IF(OR(F458="오전 반차",F458="오후 반차"),0.5,IF(F458="연차",N(G458),0)))</f>
        <v/>
      </c>
      <c r="I458" s="7" t="n"/>
      <c r="J458" s="12" t="n"/>
      <c r="K458" s="12" t="n"/>
      <c r="L458" s="14" t="n"/>
      <c r="M458" s="12">
        <f>IF(AND(C458="",F458=""),"",IF(C458="","사번 미기재",IF(ISNA(MATCH(C458,'연차관리대장'!$A$5:$A$204,0)),"대장에 없는 사번",IF(A458="","사용일 미기재",IF(AND(F458="연차",G458=""),"일수 미기재",IF(AND(G458&lt;&gt;"",ISNUMBER(SEARCH("반차",F458)),N(G458)&lt;&gt;0.5),"반차는 0.5일",""))))))</f>
        <v/>
      </c>
    </row>
    <row r="459">
      <c r="A459" s="7" t="n"/>
      <c r="B459" s="7" t="n"/>
      <c r="C459" s="12" t="n"/>
      <c r="D459" s="12">
        <f>IF(C459="","",IFERROR(INDEX('연차관리대장'!$B$5:$B$204,MATCH(C459,'연차관리대장'!$A$5:$A$204,0)),""))</f>
        <v/>
      </c>
      <c r="E459" s="12">
        <f>IF(C459="","",IFERROR(INDEX('연차관리대장'!$C$5:$C$204,MATCH(C459,'연차관리대장'!$A$5:$A$204,0)),""))</f>
        <v/>
      </c>
      <c r="F459" s="12" t="n"/>
      <c r="G459" s="12" t="n"/>
      <c r="H459" s="12">
        <f>IF(F459="","",IF(OR(F459="오전 반차",F459="오후 반차"),0.5,IF(F459="연차",N(G459),0)))</f>
        <v/>
      </c>
      <c r="I459" s="7" t="n"/>
      <c r="J459" s="12" t="n"/>
      <c r="K459" s="12" t="n"/>
      <c r="L459" s="14" t="n"/>
      <c r="M459" s="12">
        <f>IF(AND(C459="",F459=""),"",IF(C459="","사번 미기재",IF(ISNA(MATCH(C459,'연차관리대장'!$A$5:$A$204,0)),"대장에 없는 사번",IF(A459="","사용일 미기재",IF(AND(F459="연차",G459=""),"일수 미기재",IF(AND(G459&lt;&gt;"",ISNUMBER(SEARCH("반차",F459)),N(G459)&lt;&gt;0.5),"반차는 0.5일",""))))))</f>
        <v/>
      </c>
    </row>
    <row r="460">
      <c r="A460" s="7" t="n"/>
      <c r="B460" s="7" t="n"/>
      <c r="C460" s="12" t="n"/>
      <c r="D460" s="12">
        <f>IF(C460="","",IFERROR(INDEX('연차관리대장'!$B$5:$B$204,MATCH(C460,'연차관리대장'!$A$5:$A$204,0)),""))</f>
        <v/>
      </c>
      <c r="E460" s="12">
        <f>IF(C460="","",IFERROR(INDEX('연차관리대장'!$C$5:$C$204,MATCH(C460,'연차관리대장'!$A$5:$A$204,0)),""))</f>
        <v/>
      </c>
      <c r="F460" s="12" t="n"/>
      <c r="G460" s="12" t="n"/>
      <c r="H460" s="12">
        <f>IF(F460="","",IF(OR(F460="오전 반차",F460="오후 반차"),0.5,IF(F460="연차",N(G460),0)))</f>
        <v/>
      </c>
      <c r="I460" s="7" t="n"/>
      <c r="J460" s="12" t="n"/>
      <c r="K460" s="12" t="n"/>
      <c r="L460" s="14" t="n"/>
      <c r="M460" s="12">
        <f>IF(AND(C460="",F460=""),"",IF(C460="","사번 미기재",IF(ISNA(MATCH(C460,'연차관리대장'!$A$5:$A$204,0)),"대장에 없는 사번",IF(A460="","사용일 미기재",IF(AND(F460="연차",G460=""),"일수 미기재",IF(AND(G460&lt;&gt;"",ISNUMBER(SEARCH("반차",F460)),N(G460)&lt;&gt;0.5),"반차는 0.5일",""))))))</f>
        <v/>
      </c>
    </row>
    <row r="461">
      <c r="A461" s="7" t="n"/>
      <c r="B461" s="7" t="n"/>
      <c r="C461" s="12" t="n"/>
      <c r="D461" s="12">
        <f>IF(C461="","",IFERROR(INDEX('연차관리대장'!$B$5:$B$204,MATCH(C461,'연차관리대장'!$A$5:$A$204,0)),""))</f>
        <v/>
      </c>
      <c r="E461" s="12">
        <f>IF(C461="","",IFERROR(INDEX('연차관리대장'!$C$5:$C$204,MATCH(C461,'연차관리대장'!$A$5:$A$204,0)),""))</f>
        <v/>
      </c>
      <c r="F461" s="12" t="n"/>
      <c r="G461" s="12" t="n"/>
      <c r="H461" s="12">
        <f>IF(F461="","",IF(OR(F461="오전 반차",F461="오후 반차"),0.5,IF(F461="연차",N(G461),0)))</f>
        <v/>
      </c>
      <c r="I461" s="7" t="n"/>
      <c r="J461" s="12" t="n"/>
      <c r="K461" s="12" t="n"/>
      <c r="L461" s="14" t="n"/>
      <c r="M461" s="12">
        <f>IF(AND(C461="",F461=""),"",IF(C461="","사번 미기재",IF(ISNA(MATCH(C461,'연차관리대장'!$A$5:$A$204,0)),"대장에 없는 사번",IF(A461="","사용일 미기재",IF(AND(F461="연차",G461=""),"일수 미기재",IF(AND(G461&lt;&gt;"",ISNUMBER(SEARCH("반차",F461)),N(G461)&lt;&gt;0.5),"반차는 0.5일",""))))))</f>
        <v/>
      </c>
    </row>
    <row r="462">
      <c r="A462" s="7" t="n"/>
      <c r="B462" s="7" t="n"/>
      <c r="C462" s="12" t="n"/>
      <c r="D462" s="12">
        <f>IF(C462="","",IFERROR(INDEX('연차관리대장'!$B$5:$B$204,MATCH(C462,'연차관리대장'!$A$5:$A$204,0)),""))</f>
        <v/>
      </c>
      <c r="E462" s="12">
        <f>IF(C462="","",IFERROR(INDEX('연차관리대장'!$C$5:$C$204,MATCH(C462,'연차관리대장'!$A$5:$A$204,0)),""))</f>
        <v/>
      </c>
      <c r="F462" s="12" t="n"/>
      <c r="G462" s="12" t="n"/>
      <c r="H462" s="12">
        <f>IF(F462="","",IF(OR(F462="오전 반차",F462="오후 반차"),0.5,IF(F462="연차",N(G462),0)))</f>
        <v/>
      </c>
      <c r="I462" s="7" t="n"/>
      <c r="J462" s="12" t="n"/>
      <c r="K462" s="12" t="n"/>
      <c r="L462" s="14" t="n"/>
      <c r="M462" s="12">
        <f>IF(AND(C462="",F462=""),"",IF(C462="","사번 미기재",IF(ISNA(MATCH(C462,'연차관리대장'!$A$5:$A$204,0)),"대장에 없는 사번",IF(A462="","사용일 미기재",IF(AND(F462="연차",G462=""),"일수 미기재",IF(AND(G462&lt;&gt;"",ISNUMBER(SEARCH("반차",F462)),N(G462)&lt;&gt;0.5),"반차는 0.5일",""))))))</f>
        <v/>
      </c>
    </row>
    <row r="463">
      <c r="A463" s="7" t="n"/>
      <c r="B463" s="7" t="n"/>
      <c r="C463" s="12" t="n"/>
      <c r="D463" s="12">
        <f>IF(C463="","",IFERROR(INDEX('연차관리대장'!$B$5:$B$204,MATCH(C463,'연차관리대장'!$A$5:$A$204,0)),""))</f>
        <v/>
      </c>
      <c r="E463" s="12">
        <f>IF(C463="","",IFERROR(INDEX('연차관리대장'!$C$5:$C$204,MATCH(C463,'연차관리대장'!$A$5:$A$204,0)),""))</f>
        <v/>
      </c>
      <c r="F463" s="12" t="n"/>
      <c r="G463" s="12" t="n"/>
      <c r="H463" s="12">
        <f>IF(F463="","",IF(OR(F463="오전 반차",F463="오후 반차"),0.5,IF(F463="연차",N(G463),0)))</f>
        <v/>
      </c>
      <c r="I463" s="7" t="n"/>
      <c r="J463" s="12" t="n"/>
      <c r="K463" s="12" t="n"/>
      <c r="L463" s="14" t="n"/>
      <c r="M463" s="12">
        <f>IF(AND(C463="",F463=""),"",IF(C463="","사번 미기재",IF(ISNA(MATCH(C463,'연차관리대장'!$A$5:$A$204,0)),"대장에 없는 사번",IF(A463="","사용일 미기재",IF(AND(F463="연차",G463=""),"일수 미기재",IF(AND(G463&lt;&gt;"",ISNUMBER(SEARCH("반차",F463)),N(G463)&lt;&gt;0.5),"반차는 0.5일",""))))))</f>
        <v/>
      </c>
    </row>
    <row r="464">
      <c r="A464" s="7" t="n"/>
      <c r="B464" s="7" t="n"/>
      <c r="C464" s="12" t="n"/>
      <c r="D464" s="12">
        <f>IF(C464="","",IFERROR(INDEX('연차관리대장'!$B$5:$B$204,MATCH(C464,'연차관리대장'!$A$5:$A$204,0)),""))</f>
        <v/>
      </c>
      <c r="E464" s="12">
        <f>IF(C464="","",IFERROR(INDEX('연차관리대장'!$C$5:$C$204,MATCH(C464,'연차관리대장'!$A$5:$A$204,0)),""))</f>
        <v/>
      </c>
      <c r="F464" s="12" t="n"/>
      <c r="G464" s="12" t="n"/>
      <c r="H464" s="12">
        <f>IF(F464="","",IF(OR(F464="오전 반차",F464="오후 반차"),0.5,IF(F464="연차",N(G464),0)))</f>
        <v/>
      </c>
      <c r="I464" s="7" t="n"/>
      <c r="J464" s="12" t="n"/>
      <c r="K464" s="12" t="n"/>
      <c r="L464" s="14" t="n"/>
      <c r="M464" s="12">
        <f>IF(AND(C464="",F464=""),"",IF(C464="","사번 미기재",IF(ISNA(MATCH(C464,'연차관리대장'!$A$5:$A$204,0)),"대장에 없는 사번",IF(A464="","사용일 미기재",IF(AND(F464="연차",G464=""),"일수 미기재",IF(AND(G464&lt;&gt;"",ISNUMBER(SEARCH("반차",F464)),N(G464)&lt;&gt;0.5),"반차는 0.5일",""))))))</f>
        <v/>
      </c>
    </row>
    <row r="465">
      <c r="A465" s="7" t="n"/>
      <c r="B465" s="7" t="n"/>
      <c r="C465" s="12" t="n"/>
      <c r="D465" s="12">
        <f>IF(C465="","",IFERROR(INDEX('연차관리대장'!$B$5:$B$204,MATCH(C465,'연차관리대장'!$A$5:$A$204,0)),""))</f>
        <v/>
      </c>
      <c r="E465" s="12">
        <f>IF(C465="","",IFERROR(INDEX('연차관리대장'!$C$5:$C$204,MATCH(C465,'연차관리대장'!$A$5:$A$204,0)),""))</f>
        <v/>
      </c>
      <c r="F465" s="12" t="n"/>
      <c r="G465" s="12" t="n"/>
      <c r="H465" s="12">
        <f>IF(F465="","",IF(OR(F465="오전 반차",F465="오후 반차"),0.5,IF(F465="연차",N(G465),0)))</f>
        <v/>
      </c>
      <c r="I465" s="7" t="n"/>
      <c r="J465" s="12" t="n"/>
      <c r="K465" s="12" t="n"/>
      <c r="L465" s="14" t="n"/>
      <c r="M465" s="12">
        <f>IF(AND(C465="",F465=""),"",IF(C465="","사번 미기재",IF(ISNA(MATCH(C465,'연차관리대장'!$A$5:$A$204,0)),"대장에 없는 사번",IF(A465="","사용일 미기재",IF(AND(F465="연차",G465=""),"일수 미기재",IF(AND(G465&lt;&gt;"",ISNUMBER(SEARCH("반차",F465)),N(G465)&lt;&gt;0.5),"반차는 0.5일",""))))))</f>
        <v/>
      </c>
    </row>
    <row r="466">
      <c r="A466" s="7" t="n"/>
      <c r="B466" s="7" t="n"/>
      <c r="C466" s="12" t="n"/>
      <c r="D466" s="12">
        <f>IF(C466="","",IFERROR(INDEX('연차관리대장'!$B$5:$B$204,MATCH(C466,'연차관리대장'!$A$5:$A$204,0)),""))</f>
        <v/>
      </c>
      <c r="E466" s="12">
        <f>IF(C466="","",IFERROR(INDEX('연차관리대장'!$C$5:$C$204,MATCH(C466,'연차관리대장'!$A$5:$A$204,0)),""))</f>
        <v/>
      </c>
      <c r="F466" s="12" t="n"/>
      <c r="G466" s="12" t="n"/>
      <c r="H466" s="12">
        <f>IF(F466="","",IF(OR(F466="오전 반차",F466="오후 반차"),0.5,IF(F466="연차",N(G466),0)))</f>
        <v/>
      </c>
      <c r="I466" s="7" t="n"/>
      <c r="J466" s="12" t="n"/>
      <c r="K466" s="12" t="n"/>
      <c r="L466" s="14" t="n"/>
      <c r="M466" s="12">
        <f>IF(AND(C466="",F466=""),"",IF(C466="","사번 미기재",IF(ISNA(MATCH(C466,'연차관리대장'!$A$5:$A$204,0)),"대장에 없는 사번",IF(A466="","사용일 미기재",IF(AND(F466="연차",G466=""),"일수 미기재",IF(AND(G466&lt;&gt;"",ISNUMBER(SEARCH("반차",F466)),N(G466)&lt;&gt;0.5),"반차는 0.5일",""))))))</f>
        <v/>
      </c>
    </row>
    <row r="467">
      <c r="A467" s="7" t="n"/>
      <c r="B467" s="7" t="n"/>
      <c r="C467" s="12" t="n"/>
      <c r="D467" s="12">
        <f>IF(C467="","",IFERROR(INDEX('연차관리대장'!$B$5:$B$204,MATCH(C467,'연차관리대장'!$A$5:$A$204,0)),""))</f>
        <v/>
      </c>
      <c r="E467" s="12">
        <f>IF(C467="","",IFERROR(INDEX('연차관리대장'!$C$5:$C$204,MATCH(C467,'연차관리대장'!$A$5:$A$204,0)),""))</f>
        <v/>
      </c>
      <c r="F467" s="12" t="n"/>
      <c r="G467" s="12" t="n"/>
      <c r="H467" s="12">
        <f>IF(F467="","",IF(OR(F467="오전 반차",F467="오후 반차"),0.5,IF(F467="연차",N(G467),0)))</f>
        <v/>
      </c>
      <c r="I467" s="7" t="n"/>
      <c r="J467" s="12" t="n"/>
      <c r="K467" s="12" t="n"/>
      <c r="L467" s="14" t="n"/>
      <c r="M467" s="12">
        <f>IF(AND(C467="",F467=""),"",IF(C467="","사번 미기재",IF(ISNA(MATCH(C467,'연차관리대장'!$A$5:$A$204,0)),"대장에 없는 사번",IF(A467="","사용일 미기재",IF(AND(F467="연차",G467=""),"일수 미기재",IF(AND(G467&lt;&gt;"",ISNUMBER(SEARCH("반차",F467)),N(G467)&lt;&gt;0.5),"반차는 0.5일",""))))))</f>
        <v/>
      </c>
    </row>
    <row r="468">
      <c r="A468" s="7" t="n"/>
      <c r="B468" s="7" t="n"/>
      <c r="C468" s="12" t="n"/>
      <c r="D468" s="12">
        <f>IF(C468="","",IFERROR(INDEX('연차관리대장'!$B$5:$B$204,MATCH(C468,'연차관리대장'!$A$5:$A$204,0)),""))</f>
        <v/>
      </c>
      <c r="E468" s="12">
        <f>IF(C468="","",IFERROR(INDEX('연차관리대장'!$C$5:$C$204,MATCH(C468,'연차관리대장'!$A$5:$A$204,0)),""))</f>
        <v/>
      </c>
      <c r="F468" s="12" t="n"/>
      <c r="G468" s="12" t="n"/>
      <c r="H468" s="12">
        <f>IF(F468="","",IF(OR(F468="오전 반차",F468="오후 반차"),0.5,IF(F468="연차",N(G468),0)))</f>
        <v/>
      </c>
      <c r="I468" s="7" t="n"/>
      <c r="J468" s="12" t="n"/>
      <c r="K468" s="12" t="n"/>
      <c r="L468" s="14" t="n"/>
      <c r="M468" s="12">
        <f>IF(AND(C468="",F468=""),"",IF(C468="","사번 미기재",IF(ISNA(MATCH(C468,'연차관리대장'!$A$5:$A$204,0)),"대장에 없는 사번",IF(A468="","사용일 미기재",IF(AND(F468="연차",G468=""),"일수 미기재",IF(AND(G468&lt;&gt;"",ISNUMBER(SEARCH("반차",F468)),N(G468)&lt;&gt;0.5),"반차는 0.5일",""))))))</f>
        <v/>
      </c>
    </row>
    <row r="469">
      <c r="A469" s="7" t="n"/>
      <c r="B469" s="7" t="n"/>
      <c r="C469" s="12" t="n"/>
      <c r="D469" s="12">
        <f>IF(C469="","",IFERROR(INDEX('연차관리대장'!$B$5:$B$204,MATCH(C469,'연차관리대장'!$A$5:$A$204,0)),""))</f>
        <v/>
      </c>
      <c r="E469" s="12">
        <f>IF(C469="","",IFERROR(INDEX('연차관리대장'!$C$5:$C$204,MATCH(C469,'연차관리대장'!$A$5:$A$204,0)),""))</f>
        <v/>
      </c>
      <c r="F469" s="12" t="n"/>
      <c r="G469" s="12" t="n"/>
      <c r="H469" s="12">
        <f>IF(F469="","",IF(OR(F469="오전 반차",F469="오후 반차"),0.5,IF(F469="연차",N(G469),0)))</f>
        <v/>
      </c>
      <c r="I469" s="7" t="n"/>
      <c r="J469" s="12" t="n"/>
      <c r="K469" s="12" t="n"/>
      <c r="L469" s="14" t="n"/>
      <c r="M469" s="12">
        <f>IF(AND(C469="",F469=""),"",IF(C469="","사번 미기재",IF(ISNA(MATCH(C469,'연차관리대장'!$A$5:$A$204,0)),"대장에 없는 사번",IF(A469="","사용일 미기재",IF(AND(F469="연차",G469=""),"일수 미기재",IF(AND(G469&lt;&gt;"",ISNUMBER(SEARCH("반차",F469)),N(G469)&lt;&gt;0.5),"반차는 0.5일",""))))))</f>
        <v/>
      </c>
    </row>
    <row r="470">
      <c r="A470" s="7" t="n"/>
      <c r="B470" s="7" t="n"/>
      <c r="C470" s="12" t="n"/>
      <c r="D470" s="12">
        <f>IF(C470="","",IFERROR(INDEX('연차관리대장'!$B$5:$B$204,MATCH(C470,'연차관리대장'!$A$5:$A$204,0)),""))</f>
        <v/>
      </c>
      <c r="E470" s="12">
        <f>IF(C470="","",IFERROR(INDEX('연차관리대장'!$C$5:$C$204,MATCH(C470,'연차관리대장'!$A$5:$A$204,0)),""))</f>
        <v/>
      </c>
      <c r="F470" s="12" t="n"/>
      <c r="G470" s="12" t="n"/>
      <c r="H470" s="12">
        <f>IF(F470="","",IF(OR(F470="오전 반차",F470="오후 반차"),0.5,IF(F470="연차",N(G470),0)))</f>
        <v/>
      </c>
      <c r="I470" s="7" t="n"/>
      <c r="J470" s="12" t="n"/>
      <c r="K470" s="12" t="n"/>
      <c r="L470" s="14" t="n"/>
      <c r="M470" s="12">
        <f>IF(AND(C470="",F470=""),"",IF(C470="","사번 미기재",IF(ISNA(MATCH(C470,'연차관리대장'!$A$5:$A$204,0)),"대장에 없는 사번",IF(A470="","사용일 미기재",IF(AND(F470="연차",G470=""),"일수 미기재",IF(AND(G470&lt;&gt;"",ISNUMBER(SEARCH("반차",F470)),N(G470)&lt;&gt;0.5),"반차는 0.5일",""))))))</f>
        <v/>
      </c>
    </row>
    <row r="471">
      <c r="A471" s="7" t="n"/>
      <c r="B471" s="7" t="n"/>
      <c r="C471" s="12" t="n"/>
      <c r="D471" s="12">
        <f>IF(C471="","",IFERROR(INDEX('연차관리대장'!$B$5:$B$204,MATCH(C471,'연차관리대장'!$A$5:$A$204,0)),""))</f>
        <v/>
      </c>
      <c r="E471" s="12">
        <f>IF(C471="","",IFERROR(INDEX('연차관리대장'!$C$5:$C$204,MATCH(C471,'연차관리대장'!$A$5:$A$204,0)),""))</f>
        <v/>
      </c>
      <c r="F471" s="12" t="n"/>
      <c r="G471" s="12" t="n"/>
      <c r="H471" s="12">
        <f>IF(F471="","",IF(OR(F471="오전 반차",F471="오후 반차"),0.5,IF(F471="연차",N(G471),0)))</f>
        <v/>
      </c>
      <c r="I471" s="7" t="n"/>
      <c r="J471" s="12" t="n"/>
      <c r="K471" s="12" t="n"/>
      <c r="L471" s="14" t="n"/>
      <c r="M471" s="12">
        <f>IF(AND(C471="",F471=""),"",IF(C471="","사번 미기재",IF(ISNA(MATCH(C471,'연차관리대장'!$A$5:$A$204,0)),"대장에 없는 사번",IF(A471="","사용일 미기재",IF(AND(F471="연차",G471=""),"일수 미기재",IF(AND(G471&lt;&gt;"",ISNUMBER(SEARCH("반차",F471)),N(G471)&lt;&gt;0.5),"반차는 0.5일",""))))))</f>
        <v/>
      </c>
    </row>
    <row r="472">
      <c r="A472" s="7" t="n"/>
      <c r="B472" s="7" t="n"/>
      <c r="C472" s="12" t="n"/>
      <c r="D472" s="12">
        <f>IF(C472="","",IFERROR(INDEX('연차관리대장'!$B$5:$B$204,MATCH(C472,'연차관리대장'!$A$5:$A$204,0)),""))</f>
        <v/>
      </c>
      <c r="E472" s="12">
        <f>IF(C472="","",IFERROR(INDEX('연차관리대장'!$C$5:$C$204,MATCH(C472,'연차관리대장'!$A$5:$A$204,0)),""))</f>
        <v/>
      </c>
      <c r="F472" s="12" t="n"/>
      <c r="G472" s="12" t="n"/>
      <c r="H472" s="12">
        <f>IF(F472="","",IF(OR(F472="오전 반차",F472="오후 반차"),0.5,IF(F472="연차",N(G472),0)))</f>
        <v/>
      </c>
      <c r="I472" s="7" t="n"/>
      <c r="J472" s="12" t="n"/>
      <c r="K472" s="12" t="n"/>
      <c r="L472" s="14" t="n"/>
      <c r="M472" s="12">
        <f>IF(AND(C472="",F472=""),"",IF(C472="","사번 미기재",IF(ISNA(MATCH(C472,'연차관리대장'!$A$5:$A$204,0)),"대장에 없는 사번",IF(A472="","사용일 미기재",IF(AND(F472="연차",G472=""),"일수 미기재",IF(AND(G472&lt;&gt;"",ISNUMBER(SEARCH("반차",F472)),N(G472)&lt;&gt;0.5),"반차는 0.5일",""))))))</f>
        <v/>
      </c>
    </row>
    <row r="473">
      <c r="A473" s="7" t="n"/>
      <c r="B473" s="7" t="n"/>
      <c r="C473" s="12" t="n"/>
      <c r="D473" s="12">
        <f>IF(C473="","",IFERROR(INDEX('연차관리대장'!$B$5:$B$204,MATCH(C473,'연차관리대장'!$A$5:$A$204,0)),""))</f>
        <v/>
      </c>
      <c r="E473" s="12">
        <f>IF(C473="","",IFERROR(INDEX('연차관리대장'!$C$5:$C$204,MATCH(C473,'연차관리대장'!$A$5:$A$204,0)),""))</f>
        <v/>
      </c>
      <c r="F473" s="12" t="n"/>
      <c r="G473" s="12" t="n"/>
      <c r="H473" s="12">
        <f>IF(F473="","",IF(OR(F473="오전 반차",F473="오후 반차"),0.5,IF(F473="연차",N(G473),0)))</f>
        <v/>
      </c>
      <c r="I473" s="7" t="n"/>
      <c r="J473" s="12" t="n"/>
      <c r="K473" s="12" t="n"/>
      <c r="L473" s="14" t="n"/>
      <c r="M473" s="12">
        <f>IF(AND(C473="",F473=""),"",IF(C473="","사번 미기재",IF(ISNA(MATCH(C473,'연차관리대장'!$A$5:$A$204,0)),"대장에 없는 사번",IF(A473="","사용일 미기재",IF(AND(F473="연차",G473=""),"일수 미기재",IF(AND(G473&lt;&gt;"",ISNUMBER(SEARCH("반차",F473)),N(G473)&lt;&gt;0.5),"반차는 0.5일",""))))))</f>
        <v/>
      </c>
    </row>
    <row r="474">
      <c r="A474" s="7" t="n"/>
      <c r="B474" s="7" t="n"/>
      <c r="C474" s="12" t="n"/>
      <c r="D474" s="12">
        <f>IF(C474="","",IFERROR(INDEX('연차관리대장'!$B$5:$B$204,MATCH(C474,'연차관리대장'!$A$5:$A$204,0)),""))</f>
        <v/>
      </c>
      <c r="E474" s="12">
        <f>IF(C474="","",IFERROR(INDEX('연차관리대장'!$C$5:$C$204,MATCH(C474,'연차관리대장'!$A$5:$A$204,0)),""))</f>
        <v/>
      </c>
      <c r="F474" s="12" t="n"/>
      <c r="G474" s="12" t="n"/>
      <c r="H474" s="12">
        <f>IF(F474="","",IF(OR(F474="오전 반차",F474="오후 반차"),0.5,IF(F474="연차",N(G474),0)))</f>
        <v/>
      </c>
      <c r="I474" s="7" t="n"/>
      <c r="J474" s="12" t="n"/>
      <c r="K474" s="12" t="n"/>
      <c r="L474" s="14" t="n"/>
      <c r="M474" s="12">
        <f>IF(AND(C474="",F474=""),"",IF(C474="","사번 미기재",IF(ISNA(MATCH(C474,'연차관리대장'!$A$5:$A$204,0)),"대장에 없는 사번",IF(A474="","사용일 미기재",IF(AND(F474="연차",G474=""),"일수 미기재",IF(AND(G474&lt;&gt;"",ISNUMBER(SEARCH("반차",F474)),N(G474)&lt;&gt;0.5),"반차는 0.5일",""))))))</f>
        <v/>
      </c>
    </row>
    <row r="475">
      <c r="A475" s="7" t="n"/>
      <c r="B475" s="7" t="n"/>
      <c r="C475" s="12" t="n"/>
      <c r="D475" s="12">
        <f>IF(C475="","",IFERROR(INDEX('연차관리대장'!$B$5:$B$204,MATCH(C475,'연차관리대장'!$A$5:$A$204,0)),""))</f>
        <v/>
      </c>
      <c r="E475" s="12">
        <f>IF(C475="","",IFERROR(INDEX('연차관리대장'!$C$5:$C$204,MATCH(C475,'연차관리대장'!$A$5:$A$204,0)),""))</f>
        <v/>
      </c>
      <c r="F475" s="12" t="n"/>
      <c r="G475" s="12" t="n"/>
      <c r="H475" s="12">
        <f>IF(F475="","",IF(OR(F475="오전 반차",F475="오후 반차"),0.5,IF(F475="연차",N(G475),0)))</f>
        <v/>
      </c>
      <c r="I475" s="7" t="n"/>
      <c r="J475" s="12" t="n"/>
      <c r="K475" s="12" t="n"/>
      <c r="L475" s="14" t="n"/>
      <c r="M475" s="12">
        <f>IF(AND(C475="",F475=""),"",IF(C475="","사번 미기재",IF(ISNA(MATCH(C475,'연차관리대장'!$A$5:$A$204,0)),"대장에 없는 사번",IF(A475="","사용일 미기재",IF(AND(F475="연차",G475=""),"일수 미기재",IF(AND(G475&lt;&gt;"",ISNUMBER(SEARCH("반차",F475)),N(G475)&lt;&gt;0.5),"반차는 0.5일",""))))))</f>
        <v/>
      </c>
    </row>
    <row r="476">
      <c r="A476" s="7" t="n"/>
      <c r="B476" s="7" t="n"/>
      <c r="C476" s="12" t="n"/>
      <c r="D476" s="12">
        <f>IF(C476="","",IFERROR(INDEX('연차관리대장'!$B$5:$B$204,MATCH(C476,'연차관리대장'!$A$5:$A$204,0)),""))</f>
        <v/>
      </c>
      <c r="E476" s="12">
        <f>IF(C476="","",IFERROR(INDEX('연차관리대장'!$C$5:$C$204,MATCH(C476,'연차관리대장'!$A$5:$A$204,0)),""))</f>
        <v/>
      </c>
      <c r="F476" s="12" t="n"/>
      <c r="G476" s="12" t="n"/>
      <c r="H476" s="12">
        <f>IF(F476="","",IF(OR(F476="오전 반차",F476="오후 반차"),0.5,IF(F476="연차",N(G476),0)))</f>
        <v/>
      </c>
      <c r="I476" s="7" t="n"/>
      <c r="J476" s="12" t="n"/>
      <c r="K476" s="12" t="n"/>
      <c r="L476" s="14" t="n"/>
      <c r="M476" s="12">
        <f>IF(AND(C476="",F476=""),"",IF(C476="","사번 미기재",IF(ISNA(MATCH(C476,'연차관리대장'!$A$5:$A$204,0)),"대장에 없는 사번",IF(A476="","사용일 미기재",IF(AND(F476="연차",G476=""),"일수 미기재",IF(AND(G476&lt;&gt;"",ISNUMBER(SEARCH("반차",F476)),N(G476)&lt;&gt;0.5),"반차는 0.5일",""))))))</f>
        <v/>
      </c>
    </row>
    <row r="477">
      <c r="A477" s="7" t="n"/>
      <c r="B477" s="7" t="n"/>
      <c r="C477" s="12" t="n"/>
      <c r="D477" s="12">
        <f>IF(C477="","",IFERROR(INDEX('연차관리대장'!$B$5:$B$204,MATCH(C477,'연차관리대장'!$A$5:$A$204,0)),""))</f>
        <v/>
      </c>
      <c r="E477" s="12">
        <f>IF(C477="","",IFERROR(INDEX('연차관리대장'!$C$5:$C$204,MATCH(C477,'연차관리대장'!$A$5:$A$204,0)),""))</f>
        <v/>
      </c>
      <c r="F477" s="12" t="n"/>
      <c r="G477" s="12" t="n"/>
      <c r="H477" s="12">
        <f>IF(F477="","",IF(OR(F477="오전 반차",F477="오후 반차"),0.5,IF(F477="연차",N(G477),0)))</f>
        <v/>
      </c>
      <c r="I477" s="7" t="n"/>
      <c r="J477" s="12" t="n"/>
      <c r="K477" s="12" t="n"/>
      <c r="L477" s="14" t="n"/>
      <c r="M477" s="12">
        <f>IF(AND(C477="",F477=""),"",IF(C477="","사번 미기재",IF(ISNA(MATCH(C477,'연차관리대장'!$A$5:$A$204,0)),"대장에 없는 사번",IF(A477="","사용일 미기재",IF(AND(F477="연차",G477=""),"일수 미기재",IF(AND(G477&lt;&gt;"",ISNUMBER(SEARCH("반차",F477)),N(G477)&lt;&gt;0.5),"반차는 0.5일",""))))))</f>
        <v/>
      </c>
    </row>
    <row r="478">
      <c r="A478" s="7" t="n"/>
      <c r="B478" s="7" t="n"/>
      <c r="C478" s="12" t="n"/>
      <c r="D478" s="12">
        <f>IF(C478="","",IFERROR(INDEX('연차관리대장'!$B$5:$B$204,MATCH(C478,'연차관리대장'!$A$5:$A$204,0)),""))</f>
        <v/>
      </c>
      <c r="E478" s="12">
        <f>IF(C478="","",IFERROR(INDEX('연차관리대장'!$C$5:$C$204,MATCH(C478,'연차관리대장'!$A$5:$A$204,0)),""))</f>
        <v/>
      </c>
      <c r="F478" s="12" t="n"/>
      <c r="G478" s="12" t="n"/>
      <c r="H478" s="12">
        <f>IF(F478="","",IF(OR(F478="오전 반차",F478="오후 반차"),0.5,IF(F478="연차",N(G478),0)))</f>
        <v/>
      </c>
      <c r="I478" s="7" t="n"/>
      <c r="J478" s="12" t="n"/>
      <c r="K478" s="12" t="n"/>
      <c r="L478" s="14" t="n"/>
      <c r="M478" s="12">
        <f>IF(AND(C478="",F478=""),"",IF(C478="","사번 미기재",IF(ISNA(MATCH(C478,'연차관리대장'!$A$5:$A$204,0)),"대장에 없는 사번",IF(A478="","사용일 미기재",IF(AND(F478="연차",G478=""),"일수 미기재",IF(AND(G478&lt;&gt;"",ISNUMBER(SEARCH("반차",F478)),N(G478)&lt;&gt;0.5),"반차는 0.5일",""))))))</f>
        <v/>
      </c>
    </row>
    <row r="479">
      <c r="A479" s="7" t="n"/>
      <c r="B479" s="7" t="n"/>
      <c r="C479" s="12" t="n"/>
      <c r="D479" s="12">
        <f>IF(C479="","",IFERROR(INDEX('연차관리대장'!$B$5:$B$204,MATCH(C479,'연차관리대장'!$A$5:$A$204,0)),""))</f>
        <v/>
      </c>
      <c r="E479" s="12">
        <f>IF(C479="","",IFERROR(INDEX('연차관리대장'!$C$5:$C$204,MATCH(C479,'연차관리대장'!$A$5:$A$204,0)),""))</f>
        <v/>
      </c>
      <c r="F479" s="12" t="n"/>
      <c r="G479" s="12" t="n"/>
      <c r="H479" s="12">
        <f>IF(F479="","",IF(OR(F479="오전 반차",F479="오후 반차"),0.5,IF(F479="연차",N(G479),0)))</f>
        <v/>
      </c>
      <c r="I479" s="7" t="n"/>
      <c r="J479" s="12" t="n"/>
      <c r="K479" s="12" t="n"/>
      <c r="L479" s="14" t="n"/>
      <c r="M479" s="12">
        <f>IF(AND(C479="",F479=""),"",IF(C479="","사번 미기재",IF(ISNA(MATCH(C479,'연차관리대장'!$A$5:$A$204,0)),"대장에 없는 사번",IF(A479="","사용일 미기재",IF(AND(F479="연차",G479=""),"일수 미기재",IF(AND(G479&lt;&gt;"",ISNUMBER(SEARCH("반차",F479)),N(G479)&lt;&gt;0.5),"반차는 0.5일",""))))))</f>
        <v/>
      </c>
    </row>
    <row r="480">
      <c r="A480" s="7" t="n"/>
      <c r="B480" s="7" t="n"/>
      <c r="C480" s="12" t="n"/>
      <c r="D480" s="12">
        <f>IF(C480="","",IFERROR(INDEX('연차관리대장'!$B$5:$B$204,MATCH(C480,'연차관리대장'!$A$5:$A$204,0)),""))</f>
        <v/>
      </c>
      <c r="E480" s="12">
        <f>IF(C480="","",IFERROR(INDEX('연차관리대장'!$C$5:$C$204,MATCH(C480,'연차관리대장'!$A$5:$A$204,0)),""))</f>
        <v/>
      </c>
      <c r="F480" s="12" t="n"/>
      <c r="G480" s="12" t="n"/>
      <c r="H480" s="12">
        <f>IF(F480="","",IF(OR(F480="오전 반차",F480="오후 반차"),0.5,IF(F480="연차",N(G480),0)))</f>
        <v/>
      </c>
      <c r="I480" s="7" t="n"/>
      <c r="J480" s="12" t="n"/>
      <c r="K480" s="12" t="n"/>
      <c r="L480" s="14" t="n"/>
      <c r="M480" s="12">
        <f>IF(AND(C480="",F480=""),"",IF(C480="","사번 미기재",IF(ISNA(MATCH(C480,'연차관리대장'!$A$5:$A$204,0)),"대장에 없는 사번",IF(A480="","사용일 미기재",IF(AND(F480="연차",G480=""),"일수 미기재",IF(AND(G480&lt;&gt;"",ISNUMBER(SEARCH("반차",F480)),N(G480)&lt;&gt;0.5),"반차는 0.5일",""))))))</f>
        <v/>
      </c>
    </row>
    <row r="481">
      <c r="A481" s="7" t="n"/>
      <c r="B481" s="7" t="n"/>
      <c r="C481" s="12" t="n"/>
      <c r="D481" s="12">
        <f>IF(C481="","",IFERROR(INDEX('연차관리대장'!$B$5:$B$204,MATCH(C481,'연차관리대장'!$A$5:$A$204,0)),""))</f>
        <v/>
      </c>
      <c r="E481" s="12">
        <f>IF(C481="","",IFERROR(INDEX('연차관리대장'!$C$5:$C$204,MATCH(C481,'연차관리대장'!$A$5:$A$204,0)),""))</f>
        <v/>
      </c>
      <c r="F481" s="12" t="n"/>
      <c r="G481" s="12" t="n"/>
      <c r="H481" s="12">
        <f>IF(F481="","",IF(OR(F481="오전 반차",F481="오후 반차"),0.5,IF(F481="연차",N(G481),0)))</f>
        <v/>
      </c>
      <c r="I481" s="7" t="n"/>
      <c r="J481" s="12" t="n"/>
      <c r="K481" s="12" t="n"/>
      <c r="L481" s="14" t="n"/>
      <c r="M481" s="12">
        <f>IF(AND(C481="",F481=""),"",IF(C481="","사번 미기재",IF(ISNA(MATCH(C481,'연차관리대장'!$A$5:$A$204,0)),"대장에 없는 사번",IF(A481="","사용일 미기재",IF(AND(F481="연차",G481=""),"일수 미기재",IF(AND(G481&lt;&gt;"",ISNUMBER(SEARCH("반차",F481)),N(G481)&lt;&gt;0.5),"반차는 0.5일",""))))))</f>
        <v/>
      </c>
    </row>
    <row r="482">
      <c r="A482" s="7" t="n"/>
      <c r="B482" s="7" t="n"/>
      <c r="C482" s="12" t="n"/>
      <c r="D482" s="12">
        <f>IF(C482="","",IFERROR(INDEX('연차관리대장'!$B$5:$B$204,MATCH(C482,'연차관리대장'!$A$5:$A$204,0)),""))</f>
        <v/>
      </c>
      <c r="E482" s="12">
        <f>IF(C482="","",IFERROR(INDEX('연차관리대장'!$C$5:$C$204,MATCH(C482,'연차관리대장'!$A$5:$A$204,0)),""))</f>
        <v/>
      </c>
      <c r="F482" s="12" t="n"/>
      <c r="G482" s="12" t="n"/>
      <c r="H482" s="12">
        <f>IF(F482="","",IF(OR(F482="오전 반차",F482="오후 반차"),0.5,IF(F482="연차",N(G482),0)))</f>
        <v/>
      </c>
      <c r="I482" s="7" t="n"/>
      <c r="J482" s="12" t="n"/>
      <c r="K482" s="12" t="n"/>
      <c r="L482" s="14" t="n"/>
      <c r="M482" s="12">
        <f>IF(AND(C482="",F482=""),"",IF(C482="","사번 미기재",IF(ISNA(MATCH(C482,'연차관리대장'!$A$5:$A$204,0)),"대장에 없는 사번",IF(A482="","사용일 미기재",IF(AND(F482="연차",G482=""),"일수 미기재",IF(AND(G482&lt;&gt;"",ISNUMBER(SEARCH("반차",F482)),N(G482)&lt;&gt;0.5),"반차는 0.5일",""))))))</f>
        <v/>
      </c>
    </row>
    <row r="483">
      <c r="A483" s="7" t="n"/>
      <c r="B483" s="7" t="n"/>
      <c r="C483" s="12" t="n"/>
      <c r="D483" s="12">
        <f>IF(C483="","",IFERROR(INDEX('연차관리대장'!$B$5:$B$204,MATCH(C483,'연차관리대장'!$A$5:$A$204,0)),""))</f>
        <v/>
      </c>
      <c r="E483" s="12">
        <f>IF(C483="","",IFERROR(INDEX('연차관리대장'!$C$5:$C$204,MATCH(C483,'연차관리대장'!$A$5:$A$204,0)),""))</f>
        <v/>
      </c>
      <c r="F483" s="12" t="n"/>
      <c r="G483" s="12" t="n"/>
      <c r="H483" s="12">
        <f>IF(F483="","",IF(OR(F483="오전 반차",F483="오후 반차"),0.5,IF(F483="연차",N(G483),0)))</f>
        <v/>
      </c>
      <c r="I483" s="7" t="n"/>
      <c r="J483" s="12" t="n"/>
      <c r="K483" s="12" t="n"/>
      <c r="L483" s="14" t="n"/>
      <c r="M483" s="12">
        <f>IF(AND(C483="",F483=""),"",IF(C483="","사번 미기재",IF(ISNA(MATCH(C483,'연차관리대장'!$A$5:$A$204,0)),"대장에 없는 사번",IF(A483="","사용일 미기재",IF(AND(F483="연차",G483=""),"일수 미기재",IF(AND(G483&lt;&gt;"",ISNUMBER(SEARCH("반차",F483)),N(G483)&lt;&gt;0.5),"반차는 0.5일",""))))))</f>
        <v/>
      </c>
    </row>
    <row r="484">
      <c r="A484" s="7" t="n"/>
      <c r="B484" s="7" t="n"/>
      <c r="C484" s="12" t="n"/>
      <c r="D484" s="12">
        <f>IF(C484="","",IFERROR(INDEX('연차관리대장'!$B$5:$B$204,MATCH(C484,'연차관리대장'!$A$5:$A$204,0)),""))</f>
        <v/>
      </c>
      <c r="E484" s="12">
        <f>IF(C484="","",IFERROR(INDEX('연차관리대장'!$C$5:$C$204,MATCH(C484,'연차관리대장'!$A$5:$A$204,0)),""))</f>
        <v/>
      </c>
      <c r="F484" s="12" t="n"/>
      <c r="G484" s="12" t="n"/>
      <c r="H484" s="12">
        <f>IF(F484="","",IF(OR(F484="오전 반차",F484="오후 반차"),0.5,IF(F484="연차",N(G484),0)))</f>
        <v/>
      </c>
      <c r="I484" s="7" t="n"/>
      <c r="J484" s="12" t="n"/>
      <c r="K484" s="12" t="n"/>
      <c r="L484" s="14" t="n"/>
      <c r="M484" s="12">
        <f>IF(AND(C484="",F484=""),"",IF(C484="","사번 미기재",IF(ISNA(MATCH(C484,'연차관리대장'!$A$5:$A$204,0)),"대장에 없는 사번",IF(A484="","사용일 미기재",IF(AND(F484="연차",G484=""),"일수 미기재",IF(AND(G484&lt;&gt;"",ISNUMBER(SEARCH("반차",F484)),N(G484)&lt;&gt;0.5),"반차는 0.5일",""))))))</f>
        <v/>
      </c>
    </row>
    <row r="485">
      <c r="A485" s="7" t="n"/>
      <c r="B485" s="7" t="n"/>
      <c r="C485" s="12" t="n"/>
      <c r="D485" s="12">
        <f>IF(C485="","",IFERROR(INDEX('연차관리대장'!$B$5:$B$204,MATCH(C485,'연차관리대장'!$A$5:$A$204,0)),""))</f>
        <v/>
      </c>
      <c r="E485" s="12">
        <f>IF(C485="","",IFERROR(INDEX('연차관리대장'!$C$5:$C$204,MATCH(C485,'연차관리대장'!$A$5:$A$204,0)),""))</f>
        <v/>
      </c>
      <c r="F485" s="12" t="n"/>
      <c r="G485" s="12" t="n"/>
      <c r="H485" s="12">
        <f>IF(F485="","",IF(OR(F485="오전 반차",F485="오후 반차"),0.5,IF(F485="연차",N(G485),0)))</f>
        <v/>
      </c>
      <c r="I485" s="7" t="n"/>
      <c r="J485" s="12" t="n"/>
      <c r="K485" s="12" t="n"/>
      <c r="L485" s="14" t="n"/>
      <c r="M485" s="12">
        <f>IF(AND(C485="",F485=""),"",IF(C485="","사번 미기재",IF(ISNA(MATCH(C485,'연차관리대장'!$A$5:$A$204,0)),"대장에 없는 사번",IF(A485="","사용일 미기재",IF(AND(F485="연차",G485=""),"일수 미기재",IF(AND(G485&lt;&gt;"",ISNUMBER(SEARCH("반차",F485)),N(G485)&lt;&gt;0.5),"반차는 0.5일",""))))))</f>
        <v/>
      </c>
    </row>
    <row r="486">
      <c r="A486" s="7" t="n"/>
      <c r="B486" s="7" t="n"/>
      <c r="C486" s="12" t="n"/>
      <c r="D486" s="12">
        <f>IF(C486="","",IFERROR(INDEX('연차관리대장'!$B$5:$B$204,MATCH(C486,'연차관리대장'!$A$5:$A$204,0)),""))</f>
        <v/>
      </c>
      <c r="E486" s="12">
        <f>IF(C486="","",IFERROR(INDEX('연차관리대장'!$C$5:$C$204,MATCH(C486,'연차관리대장'!$A$5:$A$204,0)),""))</f>
        <v/>
      </c>
      <c r="F486" s="12" t="n"/>
      <c r="G486" s="12" t="n"/>
      <c r="H486" s="12">
        <f>IF(F486="","",IF(OR(F486="오전 반차",F486="오후 반차"),0.5,IF(F486="연차",N(G486),0)))</f>
        <v/>
      </c>
      <c r="I486" s="7" t="n"/>
      <c r="J486" s="12" t="n"/>
      <c r="K486" s="12" t="n"/>
      <c r="L486" s="14" t="n"/>
      <c r="M486" s="12">
        <f>IF(AND(C486="",F486=""),"",IF(C486="","사번 미기재",IF(ISNA(MATCH(C486,'연차관리대장'!$A$5:$A$204,0)),"대장에 없는 사번",IF(A486="","사용일 미기재",IF(AND(F486="연차",G486=""),"일수 미기재",IF(AND(G486&lt;&gt;"",ISNUMBER(SEARCH("반차",F486)),N(G486)&lt;&gt;0.5),"반차는 0.5일",""))))))</f>
        <v/>
      </c>
    </row>
    <row r="487">
      <c r="A487" s="7" t="n"/>
      <c r="B487" s="7" t="n"/>
      <c r="C487" s="12" t="n"/>
      <c r="D487" s="12">
        <f>IF(C487="","",IFERROR(INDEX('연차관리대장'!$B$5:$B$204,MATCH(C487,'연차관리대장'!$A$5:$A$204,0)),""))</f>
        <v/>
      </c>
      <c r="E487" s="12">
        <f>IF(C487="","",IFERROR(INDEX('연차관리대장'!$C$5:$C$204,MATCH(C487,'연차관리대장'!$A$5:$A$204,0)),""))</f>
        <v/>
      </c>
      <c r="F487" s="12" t="n"/>
      <c r="G487" s="12" t="n"/>
      <c r="H487" s="12">
        <f>IF(F487="","",IF(OR(F487="오전 반차",F487="오후 반차"),0.5,IF(F487="연차",N(G487),0)))</f>
        <v/>
      </c>
      <c r="I487" s="7" t="n"/>
      <c r="J487" s="12" t="n"/>
      <c r="K487" s="12" t="n"/>
      <c r="L487" s="14" t="n"/>
      <c r="M487" s="12">
        <f>IF(AND(C487="",F487=""),"",IF(C487="","사번 미기재",IF(ISNA(MATCH(C487,'연차관리대장'!$A$5:$A$204,0)),"대장에 없는 사번",IF(A487="","사용일 미기재",IF(AND(F487="연차",G487=""),"일수 미기재",IF(AND(G487&lt;&gt;"",ISNUMBER(SEARCH("반차",F487)),N(G487)&lt;&gt;0.5),"반차는 0.5일",""))))))</f>
        <v/>
      </c>
    </row>
    <row r="488">
      <c r="A488" s="7" t="n"/>
      <c r="B488" s="7" t="n"/>
      <c r="C488" s="12" t="n"/>
      <c r="D488" s="12">
        <f>IF(C488="","",IFERROR(INDEX('연차관리대장'!$B$5:$B$204,MATCH(C488,'연차관리대장'!$A$5:$A$204,0)),""))</f>
        <v/>
      </c>
      <c r="E488" s="12">
        <f>IF(C488="","",IFERROR(INDEX('연차관리대장'!$C$5:$C$204,MATCH(C488,'연차관리대장'!$A$5:$A$204,0)),""))</f>
        <v/>
      </c>
      <c r="F488" s="12" t="n"/>
      <c r="G488" s="12" t="n"/>
      <c r="H488" s="12">
        <f>IF(F488="","",IF(OR(F488="오전 반차",F488="오후 반차"),0.5,IF(F488="연차",N(G488),0)))</f>
        <v/>
      </c>
      <c r="I488" s="7" t="n"/>
      <c r="J488" s="12" t="n"/>
      <c r="K488" s="12" t="n"/>
      <c r="L488" s="14" t="n"/>
      <c r="M488" s="12">
        <f>IF(AND(C488="",F488=""),"",IF(C488="","사번 미기재",IF(ISNA(MATCH(C488,'연차관리대장'!$A$5:$A$204,0)),"대장에 없는 사번",IF(A488="","사용일 미기재",IF(AND(F488="연차",G488=""),"일수 미기재",IF(AND(G488&lt;&gt;"",ISNUMBER(SEARCH("반차",F488)),N(G488)&lt;&gt;0.5),"반차는 0.5일",""))))))</f>
        <v/>
      </c>
    </row>
    <row r="489">
      <c r="A489" s="7" t="n"/>
      <c r="B489" s="7" t="n"/>
      <c r="C489" s="12" t="n"/>
      <c r="D489" s="12">
        <f>IF(C489="","",IFERROR(INDEX('연차관리대장'!$B$5:$B$204,MATCH(C489,'연차관리대장'!$A$5:$A$204,0)),""))</f>
        <v/>
      </c>
      <c r="E489" s="12">
        <f>IF(C489="","",IFERROR(INDEX('연차관리대장'!$C$5:$C$204,MATCH(C489,'연차관리대장'!$A$5:$A$204,0)),""))</f>
        <v/>
      </c>
      <c r="F489" s="12" t="n"/>
      <c r="G489" s="12" t="n"/>
      <c r="H489" s="12">
        <f>IF(F489="","",IF(OR(F489="오전 반차",F489="오후 반차"),0.5,IF(F489="연차",N(G489),0)))</f>
        <v/>
      </c>
      <c r="I489" s="7" t="n"/>
      <c r="J489" s="12" t="n"/>
      <c r="K489" s="12" t="n"/>
      <c r="L489" s="14" t="n"/>
      <c r="M489" s="12">
        <f>IF(AND(C489="",F489=""),"",IF(C489="","사번 미기재",IF(ISNA(MATCH(C489,'연차관리대장'!$A$5:$A$204,0)),"대장에 없는 사번",IF(A489="","사용일 미기재",IF(AND(F489="연차",G489=""),"일수 미기재",IF(AND(G489&lt;&gt;"",ISNUMBER(SEARCH("반차",F489)),N(G489)&lt;&gt;0.5),"반차는 0.5일",""))))))</f>
        <v/>
      </c>
    </row>
    <row r="490">
      <c r="A490" s="7" t="n"/>
      <c r="B490" s="7" t="n"/>
      <c r="C490" s="12" t="n"/>
      <c r="D490" s="12">
        <f>IF(C490="","",IFERROR(INDEX('연차관리대장'!$B$5:$B$204,MATCH(C490,'연차관리대장'!$A$5:$A$204,0)),""))</f>
        <v/>
      </c>
      <c r="E490" s="12">
        <f>IF(C490="","",IFERROR(INDEX('연차관리대장'!$C$5:$C$204,MATCH(C490,'연차관리대장'!$A$5:$A$204,0)),""))</f>
        <v/>
      </c>
      <c r="F490" s="12" t="n"/>
      <c r="G490" s="12" t="n"/>
      <c r="H490" s="12">
        <f>IF(F490="","",IF(OR(F490="오전 반차",F490="오후 반차"),0.5,IF(F490="연차",N(G490),0)))</f>
        <v/>
      </c>
      <c r="I490" s="7" t="n"/>
      <c r="J490" s="12" t="n"/>
      <c r="K490" s="12" t="n"/>
      <c r="L490" s="14" t="n"/>
      <c r="M490" s="12">
        <f>IF(AND(C490="",F490=""),"",IF(C490="","사번 미기재",IF(ISNA(MATCH(C490,'연차관리대장'!$A$5:$A$204,0)),"대장에 없는 사번",IF(A490="","사용일 미기재",IF(AND(F490="연차",G490=""),"일수 미기재",IF(AND(G490&lt;&gt;"",ISNUMBER(SEARCH("반차",F490)),N(G490)&lt;&gt;0.5),"반차는 0.5일",""))))))</f>
        <v/>
      </c>
    </row>
    <row r="491">
      <c r="A491" s="7" t="n"/>
      <c r="B491" s="7" t="n"/>
      <c r="C491" s="12" t="n"/>
      <c r="D491" s="12">
        <f>IF(C491="","",IFERROR(INDEX('연차관리대장'!$B$5:$B$204,MATCH(C491,'연차관리대장'!$A$5:$A$204,0)),""))</f>
        <v/>
      </c>
      <c r="E491" s="12">
        <f>IF(C491="","",IFERROR(INDEX('연차관리대장'!$C$5:$C$204,MATCH(C491,'연차관리대장'!$A$5:$A$204,0)),""))</f>
        <v/>
      </c>
      <c r="F491" s="12" t="n"/>
      <c r="G491" s="12" t="n"/>
      <c r="H491" s="12">
        <f>IF(F491="","",IF(OR(F491="오전 반차",F491="오후 반차"),0.5,IF(F491="연차",N(G491),0)))</f>
        <v/>
      </c>
      <c r="I491" s="7" t="n"/>
      <c r="J491" s="12" t="n"/>
      <c r="K491" s="12" t="n"/>
      <c r="L491" s="14" t="n"/>
      <c r="M491" s="12">
        <f>IF(AND(C491="",F491=""),"",IF(C491="","사번 미기재",IF(ISNA(MATCH(C491,'연차관리대장'!$A$5:$A$204,0)),"대장에 없는 사번",IF(A491="","사용일 미기재",IF(AND(F491="연차",G491=""),"일수 미기재",IF(AND(G491&lt;&gt;"",ISNUMBER(SEARCH("반차",F491)),N(G491)&lt;&gt;0.5),"반차는 0.5일",""))))))</f>
        <v/>
      </c>
    </row>
    <row r="492">
      <c r="A492" s="7" t="n"/>
      <c r="B492" s="7" t="n"/>
      <c r="C492" s="12" t="n"/>
      <c r="D492" s="12">
        <f>IF(C492="","",IFERROR(INDEX('연차관리대장'!$B$5:$B$204,MATCH(C492,'연차관리대장'!$A$5:$A$204,0)),""))</f>
        <v/>
      </c>
      <c r="E492" s="12">
        <f>IF(C492="","",IFERROR(INDEX('연차관리대장'!$C$5:$C$204,MATCH(C492,'연차관리대장'!$A$5:$A$204,0)),""))</f>
        <v/>
      </c>
      <c r="F492" s="12" t="n"/>
      <c r="G492" s="12" t="n"/>
      <c r="H492" s="12">
        <f>IF(F492="","",IF(OR(F492="오전 반차",F492="오후 반차"),0.5,IF(F492="연차",N(G492),0)))</f>
        <v/>
      </c>
      <c r="I492" s="7" t="n"/>
      <c r="J492" s="12" t="n"/>
      <c r="K492" s="12" t="n"/>
      <c r="L492" s="14" t="n"/>
      <c r="M492" s="12">
        <f>IF(AND(C492="",F492=""),"",IF(C492="","사번 미기재",IF(ISNA(MATCH(C492,'연차관리대장'!$A$5:$A$204,0)),"대장에 없는 사번",IF(A492="","사용일 미기재",IF(AND(F492="연차",G492=""),"일수 미기재",IF(AND(G492&lt;&gt;"",ISNUMBER(SEARCH("반차",F492)),N(G492)&lt;&gt;0.5),"반차는 0.5일",""))))))</f>
        <v/>
      </c>
    </row>
    <row r="493">
      <c r="A493" s="7" t="n"/>
      <c r="B493" s="7" t="n"/>
      <c r="C493" s="12" t="n"/>
      <c r="D493" s="12">
        <f>IF(C493="","",IFERROR(INDEX('연차관리대장'!$B$5:$B$204,MATCH(C493,'연차관리대장'!$A$5:$A$204,0)),""))</f>
        <v/>
      </c>
      <c r="E493" s="12">
        <f>IF(C493="","",IFERROR(INDEX('연차관리대장'!$C$5:$C$204,MATCH(C493,'연차관리대장'!$A$5:$A$204,0)),""))</f>
        <v/>
      </c>
      <c r="F493" s="12" t="n"/>
      <c r="G493" s="12" t="n"/>
      <c r="H493" s="12">
        <f>IF(F493="","",IF(OR(F493="오전 반차",F493="오후 반차"),0.5,IF(F493="연차",N(G493),0)))</f>
        <v/>
      </c>
      <c r="I493" s="7" t="n"/>
      <c r="J493" s="12" t="n"/>
      <c r="K493" s="12" t="n"/>
      <c r="L493" s="14" t="n"/>
      <c r="M493" s="12">
        <f>IF(AND(C493="",F493=""),"",IF(C493="","사번 미기재",IF(ISNA(MATCH(C493,'연차관리대장'!$A$5:$A$204,0)),"대장에 없는 사번",IF(A493="","사용일 미기재",IF(AND(F493="연차",G493=""),"일수 미기재",IF(AND(G493&lt;&gt;"",ISNUMBER(SEARCH("반차",F493)),N(G493)&lt;&gt;0.5),"반차는 0.5일",""))))))</f>
        <v/>
      </c>
    </row>
    <row r="494">
      <c r="A494" s="7" t="n"/>
      <c r="B494" s="7" t="n"/>
      <c r="C494" s="12" t="n"/>
      <c r="D494" s="12">
        <f>IF(C494="","",IFERROR(INDEX('연차관리대장'!$B$5:$B$204,MATCH(C494,'연차관리대장'!$A$5:$A$204,0)),""))</f>
        <v/>
      </c>
      <c r="E494" s="12">
        <f>IF(C494="","",IFERROR(INDEX('연차관리대장'!$C$5:$C$204,MATCH(C494,'연차관리대장'!$A$5:$A$204,0)),""))</f>
        <v/>
      </c>
      <c r="F494" s="12" t="n"/>
      <c r="G494" s="12" t="n"/>
      <c r="H494" s="12">
        <f>IF(F494="","",IF(OR(F494="오전 반차",F494="오후 반차"),0.5,IF(F494="연차",N(G494),0)))</f>
        <v/>
      </c>
      <c r="I494" s="7" t="n"/>
      <c r="J494" s="12" t="n"/>
      <c r="K494" s="12" t="n"/>
      <c r="L494" s="14" t="n"/>
      <c r="M494" s="12">
        <f>IF(AND(C494="",F494=""),"",IF(C494="","사번 미기재",IF(ISNA(MATCH(C494,'연차관리대장'!$A$5:$A$204,0)),"대장에 없는 사번",IF(A494="","사용일 미기재",IF(AND(F494="연차",G494=""),"일수 미기재",IF(AND(G494&lt;&gt;"",ISNUMBER(SEARCH("반차",F494)),N(G494)&lt;&gt;0.5),"반차는 0.5일",""))))))</f>
        <v/>
      </c>
    </row>
    <row r="495">
      <c r="A495" s="7" t="n"/>
      <c r="B495" s="7" t="n"/>
      <c r="C495" s="12" t="n"/>
      <c r="D495" s="12">
        <f>IF(C495="","",IFERROR(INDEX('연차관리대장'!$B$5:$B$204,MATCH(C495,'연차관리대장'!$A$5:$A$204,0)),""))</f>
        <v/>
      </c>
      <c r="E495" s="12">
        <f>IF(C495="","",IFERROR(INDEX('연차관리대장'!$C$5:$C$204,MATCH(C495,'연차관리대장'!$A$5:$A$204,0)),""))</f>
        <v/>
      </c>
      <c r="F495" s="12" t="n"/>
      <c r="G495" s="12" t="n"/>
      <c r="H495" s="12">
        <f>IF(F495="","",IF(OR(F495="오전 반차",F495="오후 반차"),0.5,IF(F495="연차",N(G495),0)))</f>
        <v/>
      </c>
      <c r="I495" s="7" t="n"/>
      <c r="J495" s="12" t="n"/>
      <c r="K495" s="12" t="n"/>
      <c r="L495" s="14" t="n"/>
      <c r="M495" s="12">
        <f>IF(AND(C495="",F495=""),"",IF(C495="","사번 미기재",IF(ISNA(MATCH(C495,'연차관리대장'!$A$5:$A$204,0)),"대장에 없는 사번",IF(A495="","사용일 미기재",IF(AND(F495="연차",G495=""),"일수 미기재",IF(AND(G495&lt;&gt;"",ISNUMBER(SEARCH("반차",F495)),N(G495)&lt;&gt;0.5),"반차는 0.5일",""))))))</f>
        <v/>
      </c>
    </row>
    <row r="496">
      <c r="A496" s="7" t="n"/>
      <c r="B496" s="7" t="n"/>
      <c r="C496" s="12" t="n"/>
      <c r="D496" s="12">
        <f>IF(C496="","",IFERROR(INDEX('연차관리대장'!$B$5:$B$204,MATCH(C496,'연차관리대장'!$A$5:$A$204,0)),""))</f>
        <v/>
      </c>
      <c r="E496" s="12">
        <f>IF(C496="","",IFERROR(INDEX('연차관리대장'!$C$5:$C$204,MATCH(C496,'연차관리대장'!$A$5:$A$204,0)),""))</f>
        <v/>
      </c>
      <c r="F496" s="12" t="n"/>
      <c r="G496" s="12" t="n"/>
      <c r="H496" s="12">
        <f>IF(F496="","",IF(OR(F496="오전 반차",F496="오후 반차"),0.5,IF(F496="연차",N(G496),0)))</f>
        <v/>
      </c>
      <c r="I496" s="7" t="n"/>
      <c r="J496" s="12" t="n"/>
      <c r="K496" s="12" t="n"/>
      <c r="L496" s="14" t="n"/>
      <c r="M496" s="12">
        <f>IF(AND(C496="",F496=""),"",IF(C496="","사번 미기재",IF(ISNA(MATCH(C496,'연차관리대장'!$A$5:$A$204,0)),"대장에 없는 사번",IF(A496="","사용일 미기재",IF(AND(F496="연차",G496=""),"일수 미기재",IF(AND(G496&lt;&gt;"",ISNUMBER(SEARCH("반차",F496)),N(G496)&lt;&gt;0.5),"반차는 0.5일",""))))))</f>
        <v/>
      </c>
    </row>
    <row r="497">
      <c r="A497" s="7" t="n"/>
      <c r="B497" s="7" t="n"/>
      <c r="C497" s="12" t="n"/>
      <c r="D497" s="12">
        <f>IF(C497="","",IFERROR(INDEX('연차관리대장'!$B$5:$B$204,MATCH(C497,'연차관리대장'!$A$5:$A$204,0)),""))</f>
        <v/>
      </c>
      <c r="E497" s="12">
        <f>IF(C497="","",IFERROR(INDEX('연차관리대장'!$C$5:$C$204,MATCH(C497,'연차관리대장'!$A$5:$A$204,0)),""))</f>
        <v/>
      </c>
      <c r="F497" s="12" t="n"/>
      <c r="G497" s="12" t="n"/>
      <c r="H497" s="12">
        <f>IF(F497="","",IF(OR(F497="오전 반차",F497="오후 반차"),0.5,IF(F497="연차",N(G497),0)))</f>
        <v/>
      </c>
      <c r="I497" s="7" t="n"/>
      <c r="J497" s="12" t="n"/>
      <c r="K497" s="12" t="n"/>
      <c r="L497" s="14" t="n"/>
      <c r="M497" s="12">
        <f>IF(AND(C497="",F497=""),"",IF(C497="","사번 미기재",IF(ISNA(MATCH(C497,'연차관리대장'!$A$5:$A$204,0)),"대장에 없는 사번",IF(A497="","사용일 미기재",IF(AND(F497="연차",G497=""),"일수 미기재",IF(AND(G497&lt;&gt;"",ISNUMBER(SEARCH("반차",F497)),N(G497)&lt;&gt;0.5),"반차는 0.5일",""))))))</f>
        <v/>
      </c>
    </row>
    <row r="498">
      <c r="A498" s="7" t="n"/>
      <c r="B498" s="7" t="n"/>
      <c r="C498" s="12" t="n"/>
      <c r="D498" s="12">
        <f>IF(C498="","",IFERROR(INDEX('연차관리대장'!$B$5:$B$204,MATCH(C498,'연차관리대장'!$A$5:$A$204,0)),""))</f>
        <v/>
      </c>
      <c r="E498" s="12">
        <f>IF(C498="","",IFERROR(INDEX('연차관리대장'!$C$5:$C$204,MATCH(C498,'연차관리대장'!$A$5:$A$204,0)),""))</f>
        <v/>
      </c>
      <c r="F498" s="12" t="n"/>
      <c r="G498" s="12" t="n"/>
      <c r="H498" s="12">
        <f>IF(F498="","",IF(OR(F498="오전 반차",F498="오후 반차"),0.5,IF(F498="연차",N(G498),0)))</f>
        <v/>
      </c>
      <c r="I498" s="7" t="n"/>
      <c r="J498" s="12" t="n"/>
      <c r="K498" s="12" t="n"/>
      <c r="L498" s="14" t="n"/>
      <c r="M498" s="12">
        <f>IF(AND(C498="",F498=""),"",IF(C498="","사번 미기재",IF(ISNA(MATCH(C498,'연차관리대장'!$A$5:$A$204,0)),"대장에 없는 사번",IF(A498="","사용일 미기재",IF(AND(F498="연차",G498=""),"일수 미기재",IF(AND(G498&lt;&gt;"",ISNUMBER(SEARCH("반차",F498)),N(G498)&lt;&gt;0.5),"반차는 0.5일",""))))))</f>
        <v/>
      </c>
    </row>
    <row r="499">
      <c r="A499" s="7" t="n"/>
      <c r="B499" s="7" t="n"/>
      <c r="C499" s="12" t="n"/>
      <c r="D499" s="12">
        <f>IF(C499="","",IFERROR(INDEX('연차관리대장'!$B$5:$B$204,MATCH(C499,'연차관리대장'!$A$5:$A$204,0)),""))</f>
        <v/>
      </c>
      <c r="E499" s="12">
        <f>IF(C499="","",IFERROR(INDEX('연차관리대장'!$C$5:$C$204,MATCH(C499,'연차관리대장'!$A$5:$A$204,0)),""))</f>
        <v/>
      </c>
      <c r="F499" s="12" t="n"/>
      <c r="G499" s="12" t="n"/>
      <c r="H499" s="12">
        <f>IF(F499="","",IF(OR(F499="오전 반차",F499="오후 반차"),0.5,IF(F499="연차",N(G499),0)))</f>
        <v/>
      </c>
      <c r="I499" s="7" t="n"/>
      <c r="J499" s="12" t="n"/>
      <c r="K499" s="12" t="n"/>
      <c r="L499" s="14" t="n"/>
      <c r="M499" s="12">
        <f>IF(AND(C499="",F499=""),"",IF(C499="","사번 미기재",IF(ISNA(MATCH(C499,'연차관리대장'!$A$5:$A$204,0)),"대장에 없는 사번",IF(A499="","사용일 미기재",IF(AND(F499="연차",G499=""),"일수 미기재",IF(AND(G499&lt;&gt;"",ISNUMBER(SEARCH("반차",F499)),N(G499)&lt;&gt;0.5),"반차는 0.5일",""))))))</f>
        <v/>
      </c>
    </row>
    <row r="500">
      <c r="A500" s="7" t="n"/>
      <c r="B500" s="7" t="n"/>
      <c r="C500" s="12" t="n"/>
      <c r="D500" s="12">
        <f>IF(C500="","",IFERROR(INDEX('연차관리대장'!$B$5:$B$204,MATCH(C500,'연차관리대장'!$A$5:$A$204,0)),""))</f>
        <v/>
      </c>
      <c r="E500" s="12">
        <f>IF(C500="","",IFERROR(INDEX('연차관리대장'!$C$5:$C$204,MATCH(C500,'연차관리대장'!$A$5:$A$204,0)),""))</f>
        <v/>
      </c>
      <c r="F500" s="12" t="n"/>
      <c r="G500" s="12" t="n"/>
      <c r="H500" s="12">
        <f>IF(F500="","",IF(OR(F500="오전 반차",F500="오후 반차"),0.5,IF(F500="연차",N(G500),0)))</f>
        <v/>
      </c>
      <c r="I500" s="7" t="n"/>
      <c r="J500" s="12" t="n"/>
      <c r="K500" s="12" t="n"/>
      <c r="L500" s="14" t="n"/>
      <c r="M500" s="12">
        <f>IF(AND(C500="",F500=""),"",IF(C500="","사번 미기재",IF(ISNA(MATCH(C500,'연차관리대장'!$A$5:$A$204,0)),"대장에 없는 사번",IF(A500="","사용일 미기재",IF(AND(F500="연차",G500=""),"일수 미기재",IF(AND(G500&lt;&gt;"",ISNUMBER(SEARCH("반차",F500)),N(G500)&lt;&gt;0.5),"반차는 0.5일",""))))))</f>
        <v/>
      </c>
    </row>
    <row r="501">
      <c r="A501" s="7" t="n"/>
      <c r="B501" s="7" t="n"/>
      <c r="C501" s="12" t="n"/>
      <c r="D501" s="12">
        <f>IF(C501="","",IFERROR(INDEX('연차관리대장'!$B$5:$B$204,MATCH(C501,'연차관리대장'!$A$5:$A$204,0)),""))</f>
        <v/>
      </c>
      <c r="E501" s="12">
        <f>IF(C501="","",IFERROR(INDEX('연차관리대장'!$C$5:$C$204,MATCH(C501,'연차관리대장'!$A$5:$A$204,0)),""))</f>
        <v/>
      </c>
      <c r="F501" s="12" t="n"/>
      <c r="G501" s="12" t="n"/>
      <c r="H501" s="12">
        <f>IF(F501="","",IF(OR(F501="오전 반차",F501="오후 반차"),0.5,IF(F501="연차",N(G501),0)))</f>
        <v/>
      </c>
      <c r="I501" s="7" t="n"/>
      <c r="J501" s="12" t="n"/>
      <c r="K501" s="12" t="n"/>
      <c r="L501" s="14" t="n"/>
      <c r="M501" s="12">
        <f>IF(AND(C501="",F501=""),"",IF(C501="","사번 미기재",IF(ISNA(MATCH(C501,'연차관리대장'!$A$5:$A$204,0)),"대장에 없는 사번",IF(A501="","사용일 미기재",IF(AND(F501="연차",G501=""),"일수 미기재",IF(AND(G501&lt;&gt;"",ISNUMBER(SEARCH("반차",F501)),N(G501)&lt;&gt;0.5),"반차는 0.5일",""))))))</f>
        <v/>
      </c>
    </row>
    <row r="502">
      <c r="A502" s="7" t="n"/>
      <c r="B502" s="7" t="n"/>
      <c r="C502" s="12" t="n"/>
      <c r="D502" s="12">
        <f>IF(C502="","",IFERROR(INDEX('연차관리대장'!$B$5:$B$204,MATCH(C502,'연차관리대장'!$A$5:$A$204,0)),""))</f>
        <v/>
      </c>
      <c r="E502" s="12">
        <f>IF(C502="","",IFERROR(INDEX('연차관리대장'!$C$5:$C$204,MATCH(C502,'연차관리대장'!$A$5:$A$204,0)),""))</f>
        <v/>
      </c>
      <c r="F502" s="12" t="n"/>
      <c r="G502" s="12" t="n"/>
      <c r="H502" s="12">
        <f>IF(F502="","",IF(OR(F502="오전 반차",F502="오후 반차"),0.5,IF(F502="연차",N(G502),0)))</f>
        <v/>
      </c>
      <c r="I502" s="7" t="n"/>
      <c r="J502" s="12" t="n"/>
      <c r="K502" s="12" t="n"/>
      <c r="L502" s="14" t="n"/>
      <c r="M502" s="12">
        <f>IF(AND(C502="",F502=""),"",IF(C502="","사번 미기재",IF(ISNA(MATCH(C502,'연차관리대장'!$A$5:$A$204,0)),"대장에 없는 사번",IF(A502="","사용일 미기재",IF(AND(F502="연차",G502=""),"일수 미기재",IF(AND(G502&lt;&gt;"",ISNUMBER(SEARCH("반차",F502)),N(G502)&lt;&gt;0.5),"반차는 0.5일",""))))))</f>
        <v/>
      </c>
    </row>
    <row r="503">
      <c r="A503" s="7" t="n"/>
      <c r="B503" s="7" t="n"/>
      <c r="C503" s="12" t="n"/>
      <c r="D503" s="12">
        <f>IF(C503="","",IFERROR(INDEX('연차관리대장'!$B$5:$B$204,MATCH(C503,'연차관리대장'!$A$5:$A$204,0)),""))</f>
        <v/>
      </c>
      <c r="E503" s="12">
        <f>IF(C503="","",IFERROR(INDEX('연차관리대장'!$C$5:$C$204,MATCH(C503,'연차관리대장'!$A$5:$A$204,0)),""))</f>
        <v/>
      </c>
      <c r="F503" s="12" t="n"/>
      <c r="G503" s="12" t="n"/>
      <c r="H503" s="12">
        <f>IF(F503="","",IF(OR(F503="오전 반차",F503="오후 반차"),0.5,IF(F503="연차",N(G503),0)))</f>
        <v/>
      </c>
      <c r="I503" s="7" t="n"/>
      <c r="J503" s="12" t="n"/>
      <c r="K503" s="12" t="n"/>
      <c r="L503" s="14" t="n"/>
      <c r="M503" s="12">
        <f>IF(AND(C503="",F503=""),"",IF(C503="","사번 미기재",IF(ISNA(MATCH(C503,'연차관리대장'!$A$5:$A$204,0)),"대장에 없는 사번",IF(A503="","사용일 미기재",IF(AND(F503="연차",G503=""),"일수 미기재",IF(AND(G503&lt;&gt;"",ISNUMBER(SEARCH("반차",F503)),N(G503)&lt;&gt;0.5),"반차는 0.5일",""))))))</f>
        <v/>
      </c>
    </row>
    <row r="504">
      <c r="A504" s="7" t="n"/>
      <c r="B504" s="7" t="n"/>
      <c r="C504" s="12" t="n"/>
      <c r="D504" s="12">
        <f>IF(C504="","",IFERROR(INDEX('연차관리대장'!$B$5:$B$204,MATCH(C504,'연차관리대장'!$A$5:$A$204,0)),""))</f>
        <v/>
      </c>
      <c r="E504" s="12">
        <f>IF(C504="","",IFERROR(INDEX('연차관리대장'!$C$5:$C$204,MATCH(C504,'연차관리대장'!$A$5:$A$204,0)),""))</f>
        <v/>
      </c>
      <c r="F504" s="12" t="n"/>
      <c r="G504" s="12" t="n"/>
      <c r="H504" s="12">
        <f>IF(F504="","",IF(OR(F504="오전 반차",F504="오후 반차"),0.5,IF(F504="연차",N(G504),0)))</f>
        <v/>
      </c>
      <c r="I504" s="7" t="n"/>
      <c r="J504" s="12" t="n"/>
      <c r="K504" s="12" t="n"/>
      <c r="L504" s="14" t="n"/>
      <c r="M504" s="12">
        <f>IF(AND(C504="",F504=""),"",IF(C504="","사번 미기재",IF(ISNA(MATCH(C504,'연차관리대장'!$A$5:$A$204,0)),"대장에 없는 사번",IF(A504="","사용일 미기재",IF(AND(F504="연차",G504=""),"일수 미기재",IF(AND(G504&lt;&gt;"",ISNUMBER(SEARCH("반차",F504)),N(G504)&lt;&gt;0.5),"반차는 0.5일",""))))))</f>
        <v/>
      </c>
    </row>
    <row r="505">
      <c r="A505" s="7" t="n"/>
      <c r="B505" s="7" t="n"/>
      <c r="C505" s="12" t="n"/>
      <c r="D505" s="12">
        <f>IF(C505="","",IFERROR(INDEX('연차관리대장'!$B$5:$B$204,MATCH(C505,'연차관리대장'!$A$5:$A$204,0)),""))</f>
        <v/>
      </c>
      <c r="E505" s="12">
        <f>IF(C505="","",IFERROR(INDEX('연차관리대장'!$C$5:$C$204,MATCH(C505,'연차관리대장'!$A$5:$A$204,0)),""))</f>
        <v/>
      </c>
      <c r="F505" s="12" t="n"/>
      <c r="G505" s="12" t="n"/>
      <c r="H505" s="12">
        <f>IF(F505="","",IF(OR(F505="오전 반차",F505="오후 반차"),0.5,IF(F505="연차",N(G505),0)))</f>
        <v/>
      </c>
      <c r="I505" s="7" t="n"/>
      <c r="J505" s="12" t="n"/>
      <c r="K505" s="12" t="n"/>
      <c r="L505" s="14" t="n"/>
      <c r="M505" s="12">
        <f>IF(AND(C505="",F505=""),"",IF(C505="","사번 미기재",IF(ISNA(MATCH(C505,'연차관리대장'!$A$5:$A$204,0)),"대장에 없는 사번",IF(A505="","사용일 미기재",IF(AND(F505="연차",G505=""),"일수 미기재",IF(AND(G505&lt;&gt;"",ISNUMBER(SEARCH("반차",F505)),N(G505)&lt;&gt;0.5),"반차는 0.5일",""))))))</f>
        <v/>
      </c>
    </row>
    <row r="506">
      <c r="A506" s="7" t="n"/>
      <c r="B506" s="7" t="n"/>
      <c r="C506" s="12" t="n"/>
      <c r="D506" s="12">
        <f>IF(C506="","",IFERROR(INDEX('연차관리대장'!$B$5:$B$204,MATCH(C506,'연차관리대장'!$A$5:$A$204,0)),""))</f>
        <v/>
      </c>
      <c r="E506" s="12">
        <f>IF(C506="","",IFERROR(INDEX('연차관리대장'!$C$5:$C$204,MATCH(C506,'연차관리대장'!$A$5:$A$204,0)),""))</f>
        <v/>
      </c>
      <c r="F506" s="12" t="n"/>
      <c r="G506" s="12" t="n"/>
      <c r="H506" s="12">
        <f>IF(F506="","",IF(OR(F506="오전 반차",F506="오후 반차"),0.5,IF(F506="연차",N(G506),0)))</f>
        <v/>
      </c>
      <c r="I506" s="7" t="n"/>
      <c r="J506" s="12" t="n"/>
      <c r="K506" s="12" t="n"/>
      <c r="L506" s="14" t="n"/>
      <c r="M506" s="12">
        <f>IF(AND(C506="",F506=""),"",IF(C506="","사번 미기재",IF(ISNA(MATCH(C506,'연차관리대장'!$A$5:$A$204,0)),"대장에 없는 사번",IF(A506="","사용일 미기재",IF(AND(F506="연차",G506=""),"일수 미기재",IF(AND(G506&lt;&gt;"",ISNUMBER(SEARCH("반차",F506)),N(G506)&lt;&gt;0.5),"반차는 0.5일",""))))))</f>
        <v/>
      </c>
    </row>
    <row r="507">
      <c r="A507" s="7" t="n"/>
      <c r="B507" s="7" t="n"/>
      <c r="C507" s="12" t="n"/>
      <c r="D507" s="12">
        <f>IF(C507="","",IFERROR(INDEX('연차관리대장'!$B$5:$B$204,MATCH(C507,'연차관리대장'!$A$5:$A$204,0)),""))</f>
        <v/>
      </c>
      <c r="E507" s="12">
        <f>IF(C507="","",IFERROR(INDEX('연차관리대장'!$C$5:$C$204,MATCH(C507,'연차관리대장'!$A$5:$A$204,0)),""))</f>
        <v/>
      </c>
      <c r="F507" s="12" t="n"/>
      <c r="G507" s="12" t="n"/>
      <c r="H507" s="12">
        <f>IF(F507="","",IF(OR(F507="오전 반차",F507="오후 반차"),0.5,IF(F507="연차",N(G507),0)))</f>
        <v/>
      </c>
      <c r="I507" s="7" t="n"/>
      <c r="J507" s="12" t="n"/>
      <c r="K507" s="12" t="n"/>
      <c r="L507" s="14" t="n"/>
      <c r="M507" s="12">
        <f>IF(AND(C507="",F507=""),"",IF(C507="","사번 미기재",IF(ISNA(MATCH(C507,'연차관리대장'!$A$5:$A$204,0)),"대장에 없는 사번",IF(A507="","사용일 미기재",IF(AND(F507="연차",G507=""),"일수 미기재",IF(AND(G507&lt;&gt;"",ISNUMBER(SEARCH("반차",F507)),N(G507)&lt;&gt;0.5),"반차는 0.5일",""))))))</f>
        <v/>
      </c>
    </row>
    <row r="508">
      <c r="A508" s="7" t="n"/>
      <c r="B508" s="7" t="n"/>
      <c r="C508" s="12" t="n"/>
      <c r="D508" s="12">
        <f>IF(C508="","",IFERROR(INDEX('연차관리대장'!$B$5:$B$204,MATCH(C508,'연차관리대장'!$A$5:$A$204,0)),""))</f>
        <v/>
      </c>
      <c r="E508" s="12">
        <f>IF(C508="","",IFERROR(INDEX('연차관리대장'!$C$5:$C$204,MATCH(C508,'연차관리대장'!$A$5:$A$204,0)),""))</f>
        <v/>
      </c>
      <c r="F508" s="12" t="n"/>
      <c r="G508" s="12" t="n"/>
      <c r="H508" s="12">
        <f>IF(F508="","",IF(OR(F508="오전 반차",F508="오후 반차"),0.5,IF(F508="연차",N(G508),0)))</f>
        <v/>
      </c>
      <c r="I508" s="7" t="n"/>
      <c r="J508" s="12" t="n"/>
      <c r="K508" s="12" t="n"/>
      <c r="L508" s="14" t="n"/>
      <c r="M508" s="12">
        <f>IF(AND(C508="",F508=""),"",IF(C508="","사번 미기재",IF(ISNA(MATCH(C508,'연차관리대장'!$A$5:$A$204,0)),"대장에 없는 사번",IF(A508="","사용일 미기재",IF(AND(F508="연차",G508=""),"일수 미기재",IF(AND(G508&lt;&gt;"",ISNUMBER(SEARCH("반차",F508)),N(G508)&lt;&gt;0.5),"반차는 0.5일",""))))))</f>
        <v/>
      </c>
    </row>
    <row r="509">
      <c r="A509" s="7" t="n"/>
      <c r="B509" s="7" t="n"/>
      <c r="C509" s="12" t="n"/>
      <c r="D509" s="12">
        <f>IF(C509="","",IFERROR(INDEX('연차관리대장'!$B$5:$B$204,MATCH(C509,'연차관리대장'!$A$5:$A$204,0)),""))</f>
        <v/>
      </c>
      <c r="E509" s="12">
        <f>IF(C509="","",IFERROR(INDEX('연차관리대장'!$C$5:$C$204,MATCH(C509,'연차관리대장'!$A$5:$A$204,0)),""))</f>
        <v/>
      </c>
      <c r="F509" s="12" t="n"/>
      <c r="G509" s="12" t="n"/>
      <c r="H509" s="12">
        <f>IF(F509="","",IF(OR(F509="오전 반차",F509="오후 반차"),0.5,IF(F509="연차",N(G509),0)))</f>
        <v/>
      </c>
      <c r="I509" s="7" t="n"/>
      <c r="J509" s="12" t="n"/>
      <c r="K509" s="12" t="n"/>
      <c r="L509" s="14" t="n"/>
      <c r="M509" s="12">
        <f>IF(AND(C509="",F509=""),"",IF(C509="","사번 미기재",IF(ISNA(MATCH(C509,'연차관리대장'!$A$5:$A$204,0)),"대장에 없는 사번",IF(A509="","사용일 미기재",IF(AND(F509="연차",G509=""),"일수 미기재",IF(AND(G509&lt;&gt;"",ISNUMBER(SEARCH("반차",F509)),N(G509)&lt;&gt;0.5),"반차는 0.5일",""))))))</f>
        <v/>
      </c>
    </row>
    <row r="510">
      <c r="A510" s="7" t="n"/>
      <c r="B510" s="7" t="n"/>
      <c r="C510" s="12" t="n"/>
      <c r="D510" s="12">
        <f>IF(C510="","",IFERROR(INDEX('연차관리대장'!$B$5:$B$204,MATCH(C510,'연차관리대장'!$A$5:$A$204,0)),""))</f>
        <v/>
      </c>
      <c r="E510" s="12">
        <f>IF(C510="","",IFERROR(INDEX('연차관리대장'!$C$5:$C$204,MATCH(C510,'연차관리대장'!$A$5:$A$204,0)),""))</f>
        <v/>
      </c>
      <c r="F510" s="12" t="n"/>
      <c r="G510" s="12" t="n"/>
      <c r="H510" s="12">
        <f>IF(F510="","",IF(OR(F510="오전 반차",F510="오후 반차"),0.5,IF(F510="연차",N(G510),0)))</f>
        <v/>
      </c>
      <c r="I510" s="7" t="n"/>
      <c r="J510" s="12" t="n"/>
      <c r="K510" s="12" t="n"/>
      <c r="L510" s="14" t="n"/>
      <c r="M510" s="12">
        <f>IF(AND(C510="",F510=""),"",IF(C510="","사번 미기재",IF(ISNA(MATCH(C510,'연차관리대장'!$A$5:$A$204,0)),"대장에 없는 사번",IF(A510="","사용일 미기재",IF(AND(F510="연차",G510=""),"일수 미기재",IF(AND(G510&lt;&gt;"",ISNUMBER(SEARCH("반차",F510)),N(G510)&lt;&gt;0.5),"반차는 0.5일",""))))))</f>
        <v/>
      </c>
    </row>
    <row r="511">
      <c r="A511" s="7" t="n"/>
      <c r="B511" s="7" t="n"/>
      <c r="C511" s="12" t="n"/>
      <c r="D511" s="12">
        <f>IF(C511="","",IFERROR(INDEX('연차관리대장'!$B$5:$B$204,MATCH(C511,'연차관리대장'!$A$5:$A$204,0)),""))</f>
        <v/>
      </c>
      <c r="E511" s="12">
        <f>IF(C511="","",IFERROR(INDEX('연차관리대장'!$C$5:$C$204,MATCH(C511,'연차관리대장'!$A$5:$A$204,0)),""))</f>
        <v/>
      </c>
      <c r="F511" s="12" t="n"/>
      <c r="G511" s="12" t="n"/>
      <c r="H511" s="12">
        <f>IF(F511="","",IF(OR(F511="오전 반차",F511="오후 반차"),0.5,IF(F511="연차",N(G511),0)))</f>
        <v/>
      </c>
      <c r="I511" s="7" t="n"/>
      <c r="J511" s="12" t="n"/>
      <c r="K511" s="12" t="n"/>
      <c r="L511" s="14" t="n"/>
      <c r="M511" s="12">
        <f>IF(AND(C511="",F511=""),"",IF(C511="","사번 미기재",IF(ISNA(MATCH(C511,'연차관리대장'!$A$5:$A$204,0)),"대장에 없는 사번",IF(A511="","사용일 미기재",IF(AND(F511="연차",G511=""),"일수 미기재",IF(AND(G511&lt;&gt;"",ISNUMBER(SEARCH("반차",F511)),N(G511)&lt;&gt;0.5),"반차는 0.5일",""))))))</f>
        <v/>
      </c>
    </row>
    <row r="512">
      <c r="A512" s="7" t="n"/>
      <c r="B512" s="7" t="n"/>
      <c r="C512" s="12" t="n"/>
      <c r="D512" s="12">
        <f>IF(C512="","",IFERROR(INDEX('연차관리대장'!$B$5:$B$204,MATCH(C512,'연차관리대장'!$A$5:$A$204,0)),""))</f>
        <v/>
      </c>
      <c r="E512" s="12">
        <f>IF(C512="","",IFERROR(INDEX('연차관리대장'!$C$5:$C$204,MATCH(C512,'연차관리대장'!$A$5:$A$204,0)),""))</f>
        <v/>
      </c>
      <c r="F512" s="12" t="n"/>
      <c r="G512" s="12" t="n"/>
      <c r="H512" s="12">
        <f>IF(F512="","",IF(OR(F512="오전 반차",F512="오후 반차"),0.5,IF(F512="연차",N(G512),0)))</f>
        <v/>
      </c>
      <c r="I512" s="7" t="n"/>
      <c r="J512" s="12" t="n"/>
      <c r="K512" s="12" t="n"/>
      <c r="L512" s="14" t="n"/>
      <c r="M512" s="12">
        <f>IF(AND(C512="",F512=""),"",IF(C512="","사번 미기재",IF(ISNA(MATCH(C512,'연차관리대장'!$A$5:$A$204,0)),"대장에 없는 사번",IF(A512="","사용일 미기재",IF(AND(F512="연차",G512=""),"일수 미기재",IF(AND(G512&lt;&gt;"",ISNUMBER(SEARCH("반차",F512)),N(G512)&lt;&gt;0.5),"반차는 0.5일",""))))))</f>
        <v/>
      </c>
    </row>
    <row r="513">
      <c r="A513" s="7" t="n"/>
      <c r="B513" s="7" t="n"/>
      <c r="C513" s="12" t="n"/>
      <c r="D513" s="12">
        <f>IF(C513="","",IFERROR(INDEX('연차관리대장'!$B$5:$B$204,MATCH(C513,'연차관리대장'!$A$5:$A$204,0)),""))</f>
        <v/>
      </c>
      <c r="E513" s="12">
        <f>IF(C513="","",IFERROR(INDEX('연차관리대장'!$C$5:$C$204,MATCH(C513,'연차관리대장'!$A$5:$A$204,0)),""))</f>
        <v/>
      </c>
      <c r="F513" s="12" t="n"/>
      <c r="G513" s="12" t="n"/>
      <c r="H513" s="12">
        <f>IF(F513="","",IF(OR(F513="오전 반차",F513="오후 반차"),0.5,IF(F513="연차",N(G513),0)))</f>
        <v/>
      </c>
      <c r="I513" s="7" t="n"/>
      <c r="J513" s="12" t="n"/>
      <c r="K513" s="12" t="n"/>
      <c r="L513" s="14" t="n"/>
      <c r="M513" s="12">
        <f>IF(AND(C513="",F513=""),"",IF(C513="","사번 미기재",IF(ISNA(MATCH(C513,'연차관리대장'!$A$5:$A$204,0)),"대장에 없는 사번",IF(A513="","사용일 미기재",IF(AND(F513="연차",G513=""),"일수 미기재",IF(AND(G513&lt;&gt;"",ISNUMBER(SEARCH("반차",F513)),N(G513)&lt;&gt;0.5),"반차는 0.5일",""))))))</f>
        <v/>
      </c>
    </row>
    <row r="514">
      <c r="A514" s="7" t="n"/>
      <c r="B514" s="7" t="n"/>
      <c r="C514" s="12" t="n"/>
      <c r="D514" s="12">
        <f>IF(C514="","",IFERROR(INDEX('연차관리대장'!$B$5:$B$204,MATCH(C514,'연차관리대장'!$A$5:$A$204,0)),""))</f>
        <v/>
      </c>
      <c r="E514" s="12">
        <f>IF(C514="","",IFERROR(INDEX('연차관리대장'!$C$5:$C$204,MATCH(C514,'연차관리대장'!$A$5:$A$204,0)),""))</f>
        <v/>
      </c>
      <c r="F514" s="12" t="n"/>
      <c r="G514" s="12" t="n"/>
      <c r="H514" s="12">
        <f>IF(F514="","",IF(OR(F514="오전 반차",F514="오후 반차"),0.5,IF(F514="연차",N(G514),0)))</f>
        <v/>
      </c>
      <c r="I514" s="7" t="n"/>
      <c r="J514" s="12" t="n"/>
      <c r="K514" s="12" t="n"/>
      <c r="L514" s="14" t="n"/>
      <c r="M514" s="12">
        <f>IF(AND(C514="",F514=""),"",IF(C514="","사번 미기재",IF(ISNA(MATCH(C514,'연차관리대장'!$A$5:$A$204,0)),"대장에 없는 사번",IF(A514="","사용일 미기재",IF(AND(F514="연차",G514=""),"일수 미기재",IF(AND(G514&lt;&gt;"",ISNUMBER(SEARCH("반차",F514)),N(G514)&lt;&gt;0.5),"반차는 0.5일",""))))))</f>
        <v/>
      </c>
    </row>
    <row r="515">
      <c r="A515" s="7" t="n"/>
      <c r="B515" s="7" t="n"/>
      <c r="C515" s="12" t="n"/>
      <c r="D515" s="12">
        <f>IF(C515="","",IFERROR(INDEX('연차관리대장'!$B$5:$B$204,MATCH(C515,'연차관리대장'!$A$5:$A$204,0)),""))</f>
        <v/>
      </c>
      <c r="E515" s="12">
        <f>IF(C515="","",IFERROR(INDEX('연차관리대장'!$C$5:$C$204,MATCH(C515,'연차관리대장'!$A$5:$A$204,0)),""))</f>
        <v/>
      </c>
      <c r="F515" s="12" t="n"/>
      <c r="G515" s="12" t="n"/>
      <c r="H515" s="12">
        <f>IF(F515="","",IF(OR(F515="오전 반차",F515="오후 반차"),0.5,IF(F515="연차",N(G515),0)))</f>
        <v/>
      </c>
      <c r="I515" s="7" t="n"/>
      <c r="J515" s="12" t="n"/>
      <c r="K515" s="12" t="n"/>
      <c r="L515" s="14" t="n"/>
      <c r="M515" s="12">
        <f>IF(AND(C515="",F515=""),"",IF(C515="","사번 미기재",IF(ISNA(MATCH(C515,'연차관리대장'!$A$5:$A$204,0)),"대장에 없는 사번",IF(A515="","사용일 미기재",IF(AND(F515="연차",G515=""),"일수 미기재",IF(AND(G515&lt;&gt;"",ISNUMBER(SEARCH("반차",F515)),N(G515)&lt;&gt;0.5),"반차는 0.5일",""))))))</f>
        <v/>
      </c>
    </row>
    <row r="516">
      <c r="A516" s="7" t="n"/>
      <c r="B516" s="7" t="n"/>
      <c r="C516" s="12" t="n"/>
      <c r="D516" s="12">
        <f>IF(C516="","",IFERROR(INDEX('연차관리대장'!$B$5:$B$204,MATCH(C516,'연차관리대장'!$A$5:$A$204,0)),""))</f>
        <v/>
      </c>
      <c r="E516" s="12">
        <f>IF(C516="","",IFERROR(INDEX('연차관리대장'!$C$5:$C$204,MATCH(C516,'연차관리대장'!$A$5:$A$204,0)),""))</f>
        <v/>
      </c>
      <c r="F516" s="12" t="n"/>
      <c r="G516" s="12" t="n"/>
      <c r="H516" s="12">
        <f>IF(F516="","",IF(OR(F516="오전 반차",F516="오후 반차"),0.5,IF(F516="연차",N(G516),0)))</f>
        <v/>
      </c>
      <c r="I516" s="7" t="n"/>
      <c r="J516" s="12" t="n"/>
      <c r="K516" s="12" t="n"/>
      <c r="L516" s="14" t="n"/>
      <c r="M516" s="12">
        <f>IF(AND(C516="",F516=""),"",IF(C516="","사번 미기재",IF(ISNA(MATCH(C516,'연차관리대장'!$A$5:$A$204,0)),"대장에 없는 사번",IF(A516="","사용일 미기재",IF(AND(F516="연차",G516=""),"일수 미기재",IF(AND(G516&lt;&gt;"",ISNUMBER(SEARCH("반차",F516)),N(G516)&lt;&gt;0.5),"반차는 0.5일",""))))))</f>
        <v/>
      </c>
    </row>
    <row r="517">
      <c r="A517" s="7" t="n"/>
      <c r="B517" s="7" t="n"/>
      <c r="C517" s="12" t="n"/>
      <c r="D517" s="12">
        <f>IF(C517="","",IFERROR(INDEX('연차관리대장'!$B$5:$B$204,MATCH(C517,'연차관리대장'!$A$5:$A$204,0)),""))</f>
        <v/>
      </c>
      <c r="E517" s="12">
        <f>IF(C517="","",IFERROR(INDEX('연차관리대장'!$C$5:$C$204,MATCH(C517,'연차관리대장'!$A$5:$A$204,0)),""))</f>
        <v/>
      </c>
      <c r="F517" s="12" t="n"/>
      <c r="G517" s="12" t="n"/>
      <c r="H517" s="12">
        <f>IF(F517="","",IF(OR(F517="오전 반차",F517="오후 반차"),0.5,IF(F517="연차",N(G517),0)))</f>
        <v/>
      </c>
      <c r="I517" s="7" t="n"/>
      <c r="J517" s="12" t="n"/>
      <c r="K517" s="12" t="n"/>
      <c r="L517" s="14" t="n"/>
      <c r="M517" s="12">
        <f>IF(AND(C517="",F517=""),"",IF(C517="","사번 미기재",IF(ISNA(MATCH(C517,'연차관리대장'!$A$5:$A$204,0)),"대장에 없는 사번",IF(A517="","사용일 미기재",IF(AND(F517="연차",G517=""),"일수 미기재",IF(AND(G517&lt;&gt;"",ISNUMBER(SEARCH("반차",F517)),N(G517)&lt;&gt;0.5),"반차는 0.5일",""))))))</f>
        <v/>
      </c>
    </row>
    <row r="518">
      <c r="A518" s="7" t="n"/>
      <c r="B518" s="7" t="n"/>
      <c r="C518" s="12" t="n"/>
      <c r="D518" s="12">
        <f>IF(C518="","",IFERROR(INDEX('연차관리대장'!$B$5:$B$204,MATCH(C518,'연차관리대장'!$A$5:$A$204,0)),""))</f>
        <v/>
      </c>
      <c r="E518" s="12">
        <f>IF(C518="","",IFERROR(INDEX('연차관리대장'!$C$5:$C$204,MATCH(C518,'연차관리대장'!$A$5:$A$204,0)),""))</f>
        <v/>
      </c>
      <c r="F518" s="12" t="n"/>
      <c r="G518" s="12" t="n"/>
      <c r="H518" s="12">
        <f>IF(F518="","",IF(OR(F518="오전 반차",F518="오후 반차"),0.5,IF(F518="연차",N(G518),0)))</f>
        <v/>
      </c>
      <c r="I518" s="7" t="n"/>
      <c r="J518" s="12" t="n"/>
      <c r="K518" s="12" t="n"/>
      <c r="L518" s="14" t="n"/>
      <c r="M518" s="12">
        <f>IF(AND(C518="",F518=""),"",IF(C518="","사번 미기재",IF(ISNA(MATCH(C518,'연차관리대장'!$A$5:$A$204,0)),"대장에 없는 사번",IF(A518="","사용일 미기재",IF(AND(F518="연차",G518=""),"일수 미기재",IF(AND(G518&lt;&gt;"",ISNUMBER(SEARCH("반차",F518)),N(G518)&lt;&gt;0.5),"반차는 0.5일",""))))))</f>
        <v/>
      </c>
    </row>
    <row r="519">
      <c r="A519" s="7" t="n"/>
      <c r="B519" s="7" t="n"/>
      <c r="C519" s="12" t="n"/>
      <c r="D519" s="12">
        <f>IF(C519="","",IFERROR(INDEX('연차관리대장'!$B$5:$B$204,MATCH(C519,'연차관리대장'!$A$5:$A$204,0)),""))</f>
        <v/>
      </c>
      <c r="E519" s="12">
        <f>IF(C519="","",IFERROR(INDEX('연차관리대장'!$C$5:$C$204,MATCH(C519,'연차관리대장'!$A$5:$A$204,0)),""))</f>
        <v/>
      </c>
      <c r="F519" s="12" t="n"/>
      <c r="G519" s="12" t="n"/>
      <c r="H519" s="12">
        <f>IF(F519="","",IF(OR(F519="오전 반차",F519="오후 반차"),0.5,IF(F519="연차",N(G519),0)))</f>
        <v/>
      </c>
      <c r="I519" s="7" t="n"/>
      <c r="J519" s="12" t="n"/>
      <c r="K519" s="12" t="n"/>
      <c r="L519" s="14" t="n"/>
      <c r="M519" s="12">
        <f>IF(AND(C519="",F519=""),"",IF(C519="","사번 미기재",IF(ISNA(MATCH(C519,'연차관리대장'!$A$5:$A$204,0)),"대장에 없는 사번",IF(A519="","사용일 미기재",IF(AND(F519="연차",G519=""),"일수 미기재",IF(AND(G519&lt;&gt;"",ISNUMBER(SEARCH("반차",F519)),N(G519)&lt;&gt;0.5),"반차는 0.5일",""))))))</f>
        <v/>
      </c>
    </row>
    <row r="520">
      <c r="A520" s="7" t="n"/>
      <c r="B520" s="7" t="n"/>
      <c r="C520" s="12" t="n"/>
      <c r="D520" s="12">
        <f>IF(C520="","",IFERROR(INDEX('연차관리대장'!$B$5:$B$204,MATCH(C520,'연차관리대장'!$A$5:$A$204,0)),""))</f>
        <v/>
      </c>
      <c r="E520" s="12">
        <f>IF(C520="","",IFERROR(INDEX('연차관리대장'!$C$5:$C$204,MATCH(C520,'연차관리대장'!$A$5:$A$204,0)),""))</f>
        <v/>
      </c>
      <c r="F520" s="12" t="n"/>
      <c r="G520" s="12" t="n"/>
      <c r="H520" s="12">
        <f>IF(F520="","",IF(OR(F520="오전 반차",F520="오후 반차"),0.5,IF(F520="연차",N(G520),0)))</f>
        <v/>
      </c>
      <c r="I520" s="7" t="n"/>
      <c r="J520" s="12" t="n"/>
      <c r="K520" s="12" t="n"/>
      <c r="L520" s="14" t="n"/>
      <c r="M520" s="12">
        <f>IF(AND(C520="",F520=""),"",IF(C520="","사번 미기재",IF(ISNA(MATCH(C520,'연차관리대장'!$A$5:$A$204,0)),"대장에 없는 사번",IF(A520="","사용일 미기재",IF(AND(F520="연차",G520=""),"일수 미기재",IF(AND(G520&lt;&gt;"",ISNUMBER(SEARCH("반차",F520)),N(G520)&lt;&gt;0.5),"반차는 0.5일",""))))))</f>
        <v/>
      </c>
    </row>
    <row r="521">
      <c r="A521" s="7" t="n"/>
      <c r="B521" s="7" t="n"/>
      <c r="C521" s="12" t="n"/>
      <c r="D521" s="12">
        <f>IF(C521="","",IFERROR(INDEX('연차관리대장'!$B$5:$B$204,MATCH(C521,'연차관리대장'!$A$5:$A$204,0)),""))</f>
        <v/>
      </c>
      <c r="E521" s="12">
        <f>IF(C521="","",IFERROR(INDEX('연차관리대장'!$C$5:$C$204,MATCH(C521,'연차관리대장'!$A$5:$A$204,0)),""))</f>
        <v/>
      </c>
      <c r="F521" s="12" t="n"/>
      <c r="G521" s="12" t="n"/>
      <c r="H521" s="12">
        <f>IF(F521="","",IF(OR(F521="오전 반차",F521="오후 반차"),0.5,IF(F521="연차",N(G521),0)))</f>
        <v/>
      </c>
      <c r="I521" s="7" t="n"/>
      <c r="J521" s="12" t="n"/>
      <c r="K521" s="12" t="n"/>
      <c r="L521" s="14" t="n"/>
      <c r="M521" s="12">
        <f>IF(AND(C521="",F521=""),"",IF(C521="","사번 미기재",IF(ISNA(MATCH(C521,'연차관리대장'!$A$5:$A$204,0)),"대장에 없는 사번",IF(A521="","사용일 미기재",IF(AND(F521="연차",G521=""),"일수 미기재",IF(AND(G521&lt;&gt;"",ISNUMBER(SEARCH("반차",F521)),N(G521)&lt;&gt;0.5),"반차는 0.5일",""))))))</f>
        <v/>
      </c>
    </row>
    <row r="522">
      <c r="A522" s="7" t="n"/>
      <c r="B522" s="7" t="n"/>
      <c r="C522" s="12" t="n"/>
      <c r="D522" s="12">
        <f>IF(C522="","",IFERROR(INDEX('연차관리대장'!$B$5:$B$204,MATCH(C522,'연차관리대장'!$A$5:$A$204,0)),""))</f>
        <v/>
      </c>
      <c r="E522" s="12">
        <f>IF(C522="","",IFERROR(INDEX('연차관리대장'!$C$5:$C$204,MATCH(C522,'연차관리대장'!$A$5:$A$204,0)),""))</f>
        <v/>
      </c>
      <c r="F522" s="12" t="n"/>
      <c r="G522" s="12" t="n"/>
      <c r="H522" s="12">
        <f>IF(F522="","",IF(OR(F522="오전 반차",F522="오후 반차"),0.5,IF(F522="연차",N(G522),0)))</f>
        <v/>
      </c>
      <c r="I522" s="7" t="n"/>
      <c r="J522" s="12" t="n"/>
      <c r="K522" s="12" t="n"/>
      <c r="L522" s="14" t="n"/>
      <c r="M522" s="12">
        <f>IF(AND(C522="",F522=""),"",IF(C522="","사번 미기재",IF(ISNA(MATCH(C522,'연차관리대장'!$A$5:$A$204,0)),"대장에 없는 사번",IF(A522="","사용일 미기재",IF(AND(F522="연차",G522=""),"일수 미기재",IF(AND(G522&lt;&gt;"",ISNUMBER(SEARCH("반차",F522)),N(G522)&lt;&gt;0.5),"반차는 0.5일",""))))))</f>
        <v/>
      </c>
    </row>
    <row r="523">
      <c r="A523" s="7" t="n"/>
      <c r="B523" s="7" t="n"/>
      <c r="C523" s="12" t="n"/>
      <c r="D523" s="12">
        <f>IF(C523="","",IFERROR(INDEX('연차관리대장'!$B$5:$B$204,MATCH(C523,'연차관리대장'!$A$5:$A$204,0)),""))</f>
        <v/>
      </c>
      <c r="E523" s="12">
        <f>IF(C523="","",IFERROR(INDEX('연차관리대장'!$C$5:$C$204,MATCH(C523,'연차관리대장'!$A$5:$A$204,0)),""))</f>
        <v/>
      </c>
      <c r="F523" s="12" t="n"/>
      <c r="G523" s="12" t="n"/>
      <c r="H523" s="12">
        <f>IF(F523="","",IF(OR(F523="오전 반차",F523="오후 반차"),0.5,IF(F523="연차",N(G523),0)))</f>
        <v/>
      </c>
      <c r="I523" s="7" t="n"/>
      <c r="J523" s="12" t="n"/>
      <c r="K523" s="12" t="n"/>
      <c r="L523" s="14" t="n"/>
      <c r="M523" s="12">
        <f>IF(AND(C523="",F523=""),"",IF(C523="","사번 미기재",IF(ISNA(MATCH(C523,'연차관리대장'!$A$5:$A$204,0)),"대장에 없는 사번",IF(A523="","사용일 미기재",IF(AND(F523="연차",G523=""),"일수 미기재",IF(AND(G523&lt;&gt;"",ISNUMBER(SEARCH("반차",F523)),N(G523)&lt;&gt;0.5),"반차는 0.5일",""))))))</f>
        <v/>
      </c>
    </row>
    <row r="524">
      <c r="A524" s="7" t="n"/>
      <c r="B524" s="7" t="n"/>
      <c r="C524" s="12" t="n"/>
      <c r="D524" s="12">
        <f>IF(C524="","",IFERROR(INDEX('연차관리대장'!$B$5:$B$204,MATCH(C524,'연차관리대장'!$A$5:$A$204,0)),""))</f>
        <v/>
      </c>
      <c r="E524" s="12">
        <f>IF(C524="","",IFERROR(INDEX('연차관리대장'!$C$5:$C$204,MATCH(C524,'연차관리대장'!$A$5:$A$204,0)),""))</f>
        <v/>
      </c>
      <c r="F524" s="12" t="n"/>
      <c r="G524" s="12" t="n"/>
      <c r="H524" s="12">
        <f>IF(F524="","",IF(OR(F524="오전 반차",F524="오후 반차"),0.5,IF(F524="연차",N(G524),0)))</f>
        <v/>
      </c>
      <c r="I524" s="7" t="n"/>
      <c r="J524" s="12" t="n"/>
      <c r="K524" s="12" t="n"/>
      <c r="L524" s="14" t="n"/>
      <c r="M524" s="12">
        <f>IF(AND(C524="",F524=""),"",IF(C524="","사번 미기재",IF(ISNA(MATCH(C524,'연차관리대장'!$A$5:$A$204,0)),"대장에 없는 사번",IF(A524="","사용일 미기재",IF(AND(F524="연차",G524=""),"일수 미기재",IF(AND(G524&lt;&gt;"",ISNUMBER(SEARCH("반차",F524)),N(G524)&lt;&gt;0.5),"반차는 0.5일",""))))))</f>
        <v/>
      </c>
    </row>
    <row r="525">
      <c r="A525" s="7" t="n"/>
      <c r="B525" s="7" t="n"/>
      <c r="C525" s="12" t="n"/>
      <c r="D525" s="12">
        <f>IF(C525="","",IFERROR(INDEX('연차관리대장'!$B$5:$B$204,MATCH(C525,'연차관리대장'!$A$5:$A$204,0)),""))</f>
        <v/>
      </c>
      <c r="E525" s="12">
        <f>IF(C525="","",IFERROR(INDEX('연차관리대장'!$C$5:$C$204,MATCH(C525,'연차관리대장'!$A$5:$A$204,0)),""))</f>
        <v/>
      </c>
      <c r="F525" s="12" t="n"/>
      <c r="G525" s="12" t="n"/>
      <c r="H525" s="12">
        <f>IF(F525="","",IF(OR(F525="오전 반차",F525="오후 반차"),0.5,IF(F525="연차",N(G525),0)))</f>
        <v/>
      </c>
      <c r="I525" s="7" t="n"/>
      <c r="J525" s="12" t="n"/>
      <c r="K525" s="12" t="n"/>
      <c r="L525" s="14" t="n"/>
      <c r="M525" s="12">
        <f>IF(AND(C525="",F525=""),"",IF(C525="","사번 미기재",IF(ISNA(MATCH(C525,'연차관리대장'!$A$5:$A$204,0)),"대장에 없는 사번",IF(A525="","사용일 미기재",IF(AND(F525="연차",G525=""),"일수 미기재",IF(AND(G525&lt;&gt;"",ISNUMBER(SEARCH("반차",F525)),N(G525)&lt;&gt;0.5),"반차는 0.5일",""))))))</f>
        <v/>
      </c>
    </row>
    <row r="526">
      <c r="A526" s="7" t="n"/>
      <c r="B526" s="7" t="n"/>
      <c r="C526" s="12" t="n"/>
      <c r="D526" s="12">
        <f>IF(C526="","",IFERROR(INDEX('연차관리대장'!$B$5:$B$204,MATCH(C526,'연차관리대장'!$A$5:$A$204,0)),""))</f>
        <v/>
      </c>
      <c r="E526" s="12">
        <f>IF(C526="","",IFERROR(INDEX('연차관리대장'!$C$5:$C$204,MATCH(C526,'연차관리대장'!$A$5:$A$204,0)),""))</f>
        <v/>
      </c>
      <c r="F526" s="12" t="n"/>
      <c r="G526" s="12" t="n"/>
      <c r="H526" s="12">
        <f>IF(F526="","",IF(OR(F526="오전 반차",F526="오후 반차"),0.5,IF(F526="연차",N(G526),0)))</f>
        <v/>
      </c>
      <c r="I526" s="7" t="n"/>
      <c r="J526" s="12" t="n"/>
      <c r="K526" s="12" t="n"/>
      <c r="L526" s="14" t="n"/>
      <c r="M526" s="12">
        <f>IF(AND(C526="",F526=""),"",IF(C526="","사번 미기재",IF(ISNA(MATCH(C526,'연차관리대장'!$A$5:$A$204,0)),"대장에 없는 사번",IF(A526="","사용일 미기재",IF(AND(F526="연차",G526=""),"일수 미기재",IF(AND(G526&lt;&gt;"",ISNUMBER(SEARCH("반차",F526)),N(G526)&lt;&gt;0.5),"반차는 0.5일",""))))))</f>
        <v/>
      </c>
    </row>
    <row r="527">
      <c r="A527" s="7" t="n"/>
      <c r="B527" s="7" t="n"/>
      <c r="C527" s="12" t="n"/>
      <c r="D527" s="12">
        <f>IF(C527="","",IFERROR(INDEX('연차관리대장'!$B$5:$B$204,MATCH(C527,'연차관리대장'!$A$5:$A$204,0)),""))</f>
        <v/>
      </c>
      <c r="E527" s="12">
        <f>IF(C527="","",IFERROR(INDEX('연차관리대장'!$C$5:$C$204,MATCH(C527,'연차관리대장'!$A$5:$A$204,0)),""))</f>
        <v/>
      </c>
      <c r="F527" s="12" t="n"/>
      <c r="G527" s="12" t="n"/>
      <c r="H527" s="12">
        <f>IF(F527="","",IF(OR(F527="오전 반차",F527="오후 반차"),0.5,IF(F527="연차",N(G527),0)))</f>
        <v/>
      </c>
      <c r="I527" s="7" t="n"/>
      <c r="J527" s="12" t="n"/>
      <c r="K527" s="12" t="n"/>
      <c r="L527" s="14" t="n"/>
      <c r="M527" s="12">
        <f>IF(AND(C527="",F527=""),"",IF(C527="","사번 미기재",IF(ISNA(MATCH(C527,'연차관리대장'!$A$5:$A$204,0)),"대장에 없는 사번",IF(A527="","사용일 미기재",IF(AND(F527="연차",G527=""),"일수 미기재",IF(AND(G527&lt;&gt;"",ISNUMBER(SEARCH("반차",F527)),N(G527)&lt;&gt;0.5),"반차는 0.5일",""))))))</f>
        <v/>
      </c>
    </row>
    <row r="528">
      <c r="A528" s="7" t="n"/>
      <c r="B528" s="7" t="n"/>
      <c r="C528" s="12" t="n"/>
      <c r="D528" s="12">
        <f>IF(C528="","",IFERROR(INDEX('연차관리대장'!$B$5:$B$204,MATCH(C528,'연차관리대장'!$A$5:$A$204,0)),""))</f>
        <v/>
      </c>
      <c r="E528" s="12">
        <f>IF(C528="","",IFERROR(INDEX('연차관리대장'!$C$5:$C$204,MATCH(C528,'연차관리대장'!$A$5:$A$204,0)),""))</f>
        <v/>
      </c>
      <c r="F528" s="12" t="n"/>
      <c r="G528" s="12" t="n"/>
      <c r="H528" s="12">
        <f>IF(F528="","",IF(OR(F528="오전 반차",F528="오후 반차"),0.5,IF(F528="연차",N(G528),0)))</f>
        <v/>
      </c>
      <c r="I528" s="7" t="n"/>
      <c r="J528" s="12" t="n"/>
      <c r="K528" s="12" t="n"/>
      <c r="L528" s="14" t="n"/>
      <c r="M528" s="12">
        <f>IF(AND(C528="",F528=""),"",IF(C528="","사번 미기재",IF(ISNA(MATCH(C528,'연차관리대장'!$A$5:$A$204,0)),"대장에 없는 사번",IF(A528="","사용일 미기재",IF(AND(F528="연차",G528=""),"일수 미기재",IF(AND(G528&lt;&gt;"",ISNUMBER(SEARCH("반차",F528)),N(G528)&lt;&gt;0.5),"반차는 0.5일",""))))))</f>
        <v/>
      </c>
    </row>
    <row r="529">
      <c r="A529" s="7" t="n"/>
      <c r="B529" s="7" t="n"/>
      <c r="C529" s="12" t="n"/>
      <c r="D529" s="12">
        <f>IF(C529="","",IFERROR(INDEX('연차관리대장'!$B$5:$B$204,MATCH(C529,'연차관리대장'!$A$5:$A$204,0)),""))</f>
        <v/>
      </c>
      <c r="E529" s="12">
        <f>IF(C529="","",IFERROR(INDEX('연차관리대장'!$C$5:$C$204,MATCH(C529,'연차관리대장'!$A$5:$A$204,0)),""))</f>
        <v/>
      </c>
      <c r="F529" s="12" t="n"/>
      <c r="G529" s="12" t="n"/>
      <c r="H529" s="12">
        <f>IF(F529="","",IF(OR(F529="오전 반차",F529="오후 반차"),0.5,IF(F529="연차",N(G529),0)))</f>
        <v/>
      </c>
      <c r="I529" s="7" t="n"/>
      <c r="J529" s="12" t="n"/>
      <c r="K529" s="12" t="n"/>
      <c r="L529" s="14" t="n"/>
      <c r="M529" s="12">
        <f>IF(AND(C529="",F529=""),"",IF(C529="","사번 미기재",IF(ISNA(MATCH(C529,'연차관리대장'!$A$5:$A$204,0)),"대장에 없는 사번",IF(A529="","사용일 미기재",IF(AND(F529="연차",G529=""),"일수 미기재",IF(AND(G529&lt;&gt;"",ISNUMBER(SEARCH("반차",F529)),N(G529)&lt;&gt;0.5),"반차는 0.5일",""))))))</f>
        <v/>
      </c>
    </row>
    <row r="530">
      <c r="A530" s="7" t="n"/>
      <c r="B530" s="7" t="n"/>
      <c r="C530" s="12" t="n"/>
      <c r="D530" s="12">
        <f>IF(C530="","",IFERROR(INDEX('연차관리대장'!$B$5:$B$204,MATCH(C530,'연차관리대장'!$A$5:$A$204,0)),""))</f>
        <v/>
      </c>
      <c r="E530" s="12">
        <f>IF(C530="","",IFERROR(INDEX('연차관리대장'!$C$5:$C$204,MATCH(C530,'연차관리대장'!$A$5:$A$204,0)),""))</f>
        <v/>
      </c>
      <c r="F530" s="12" t="n"/>
      <c r="G530" s="12" t="n"/>
      <c r="H530" s="12">
        <f>IF(F530="","",IF(OR(F530="오전 반차",F530="오후 반차"),0.5,IF(F530="연차",N(G530),0)))</f>
        <v/>
      </c>
      <c r="I530" s="7" t="n"/>
      <c r="J530" s="12" t="n"/>
      <c r="K530" s="12" t="n"/>
      <c r="L530" s="14" t="n"/>
      <c r="M530" s="12">
        <f>IF(AND(C530="",F530=""),"",IF(C530="","사번 미기재",IF(ISNA(MATCH(C530,'연차관리대장'!$A$5:$A$204,0)),"대장에 없는 사번",IF(A530="","사용일 미기재",IF(AND(F530="연차",G530=""),"일수 미기재",IF(AND(G530&lt;&gt;"",ISNUMBER(SEARCH("반차",F530)),N(G530)&lt;&gt;0.5),"반차는 0.5일",""))))))</f>
        <v/>
      </c>
    </row>
    <row r="531">
      <c r="A531" s="7" t="n"/>
      <c r="B531" s="7" t="n"/>
      <c r="C531" s="12" t="n"/>
      <c r="D531" s="12">
        <f>IF(C531="","",IFERROR(INDEX('연차관리대장'!$B$5:$B$204,MATCH(C531,'연차관리대장'!$A$5:$A$204,0)),""))</f>
        <v/>
      </c>
      <c r="E531" s="12">
        <f>IF(C531="","",IFERROR(INDEX('연차관리대장'!$C$5:$C$204,MATCH(C531,'연차관리대장'!$A$5:$A$204,0)),""))</f>
        <v/>
      </c>
      <c r="F531" s="12" t="n"/>
      <c r="G531" s="12" t="n"/>
      <c r="H531" s="12">
        <f>IF(F531="","",IF(OR(F531="오전 반차",F531="오후 반차"),0.5,IF(F531="연차",N(G531),0)))</f>
        <v/>
      </c>
      <c r="I531" s="7" t="n"/>
      <c r="J531" s="12" t="n"/>
      <c r="K531" s="12" t="n"/>
      <c r="L531" s="14" t="n"/>
      <c r="M531" s="12">
        <f>IF(AND(C531="",F531=""),"",IF(C531="","사번 미기재",IF(ISNA(MATCH(C531,'연차관리대장'!$A$5:$A$204,0)),"대장에 없는 사번",IF(A531="","사용일 미기재",IF(AND(F531="연차",G531=""),"일수 미기재",IF(AND(G531&lt;&gt;"",ISNUMBER(SEARCH("반차",F531)),N(G531)&lt;&gt;0.5),"반차는 0.5일",""))))))</f>
        <v/>
      </c>
    </row>
    <row r="532">
      <c r="A532" s="7" t="n"/>
      <c r="B532" s="7" t="n"/>
      <c r="C532" s="12" t="n"/>
      <c r="D532" s="12">
        <f>IF(C532="","",IFERROR(INDEX('연차관리대장'!$B$5:$B$204,MATCH(C532,'연차관리대장'!$A$5:$A$204,0)),""))</f>
        <v/>
      </c>
      <c r="E532" s="12">
        <f>IF(C532="","",IFERROR(INDEX('연차관리대장'!$C$5:$C$204,MATCH(C532,'연차관리대장'!$A$5:$A$204,0)),""))</f>
        <v/>
      </c>
      <c r="F532" s="12" t="n"/>
      <c r="G532" s="12" t="n"/>
      <c r="H532" s="12">
        <f>IF(F532="","",IF(OR(F532="오전 반차",F532="오후 반차"),0.5,IF(F532="연차",N(G532),0)))</f>
        <v/>
      </c>
      <c r="I532" s="7" t="n"/>
      <c r="J532" s="12" t="n"/>
      <c r="K532" s="12" t="n"/>
      <c r="L532" s="14" t="n"/>
      <c r="M532" s="12">
        <f>IF(AND(C532="",F532=""),"",IF(C532="","사번 미기재",IF(ISNA(MATCH(C532,'연차관리대장'!$A$5:$A$204,0)),"대장에 없는 사번",IF(A532="","사용일 미기재",IF(AND(F532="연차",G532=""),"일수 미기재",IF(AND(G532&lt;&gt;"",ISNUMBER(SEARCH("반차",F532)),N(G532)&lt;&gt;0.5),"반차는 0.5일",""))))))</f>
        <v/>
      </c>
    </row>
    <row r="533">
      <c r="A533" s="7" t="n"/>
      <c r="B533" s="7" t="n"/>
      <c r="C533" s="12" t="n"/>
      <c r="D533" s="12">
        <f>IF(C533="","",IFERROR(INDEX('연차관리대장'!$B$5:$B$204,MATCH(C533,'연차관리대장'!$A$5:$A$204,0)),""))</f>
        <v/>
      </c>
      <c r="E533" s="12">
        <f>IF(C533="","",IFERROR(INDEX('연차관리대장'!$C$5:$C$204,MATCH(C533,'연차관리대장'!$A$5:$A$204,0)),""))</f>
        <v/>
      </c>
      <c r="F533" s="12" t="n"/>
      <c r="G533" s="12" t="n"/>
      <c r="H533" s="12">
        <f>IF(F533="","",IF(OR(F533="오전 반차",F533="오후 반차"),0.5,IF(F533="연차",N(G533),0)))</f>
        <v/>
      </c>
      <c r="I533" s="7" t="n"/>
      <c r="J533" s="12" t="n"/>
      <c r="K533" s="12" t="n"/>
      <c r="L533" s="14" t="n"/>
      <c r="M533" s="12">
        <f>IF(AND(C533="",F533=""),"",IF(C533="","사번 미기재",IF(ISNA(MATCH(C533,'연차관리대장'!$A$5:$A$204,0)),"대장에 없는 사번",IF(A533="","사용일 미기재",IF(AND(F533="연차",G533=""),"일수 미기재",IF(AND(G533&lt;&gt;"",ISNUMBER(SEARCH("반차",F533)),N(G533)&lt;&gt;0.5),"반차는 0.5일",""))))))</f>
        <v/>
      </c>
    </row>
    <row r="534">
      <c r="A534" s="7" t="n"/>
      <c r="B534" s="7" t="n"/>
      <c r="C534" s="12" t="n"/>
      <c r="D534" s="12">
        <f>IF(C534="","",IFERROR(INDEX('연차관리대장'!$B$5:$B$204,MATCH(C534,'연차관리대장'!$A$5:$A$204,0)),""))</f>
        <v/>
      </c>
      <c r="E534" s="12">
        <f>IF(C534="","",IFERROR(INDEX('연차관리대장'!$C$5:$C$204,MATCH(C534,'연차관리대장'!$A$5:$A$204,0)),""))</f>
        <v/>
      </c>
      <c r="F534" s="12" t="n"/>
      <c r="G534" s="12" t="n"/>
      <c r="H534" s="12">
        <f>IF(F534="","",IF(OR(F534="오전 반차",F534="오후 반차"),0.5,IF(F534="연차",N(G534),0)))</f>
        <v/>
      </c>
      <c r="I534" s="7" t="n"/>
      <c r="J534" s="12" t="n"/>
      <c r="K534" s="12" t="n"/>
      <c r="L534" s="14" t="n"/>
      <c r="M534" s="12">
        <f>IF(AND(C534="",F534=""),"",IF(C534="","사번 미기재",IF(ISNA(MATCH(C534,'연차관리대장'!$A$5:$A$204,0)),"대장에 없는 사번",IF(A534="","사용일 미기재",IF(AND(F534="연차",G534=""),"일수 미기재",IF(AND(G534&lt;&gt;"",ISNUMBER(SEARCH("반차",F534)),N(G534)&lt;&gt;0.5),"반차는 0.5일",""))))))</f>
        <v/>
      </c>
    </row>
    <row r="535">
      <c r="A535" s="7" t="n"/>
      <c r="B535" s="7" t="n"/>
      <c r="C535" s="12" t="n"/>
      <c r="D535" s="12">
        <f>IF(C535="","",IFERROR(INDEX('연차관리대장'!$B$5:$B$204,MATCH(C535,'연차관리대장'!$A$5:$A$204,0)),""))</f>
        <v/>
      </c>
      <c r="E535" s="12">
        <f>IF(C535="","",IFERROR(INDEX('연차관리대장'!$C$5:$C$204,MATCH(C535,'연차관리대장'!$A$5:$A$204,0)),""))</f>
        <v/>
      </c>
      <c r="F535" s="12" t="n"/>
      <c r="G535" s="12" t="n"/>
      <c r="H535" s="12">
        <f>IF(F535="","",IF(OR(F535="오전 반차",F535="오후 반차"),0.5,IF(F535="연차",N(G535),0)))</f>
        <v/>
      </c>
      <c r="I535" s="7" t="n"/>
      <c r="J535" s="12" t="n"/>
      <c r="K535" s="12" t="n"/>
      <c r="L535" s="14" t="n"/>
      <c r="M535" s="12">
        <f>IF(AND(C535="",F535=""),"",IF(C535="","사번 미기재",IF(ISNA(MATCH(C535,'연차관리대장'!$A$5:$A$204,0)),"대장에 없는 사번",IF(A535="","사용일 미기재",IF(AND(F535="연차",G535=""),"일수 미기재",IF(AND(G535&lt;&gt;"",ISNUMBER(SEARCH("반차",F535)),N(G535)&lt;&gt;0.5),"반차는 0.5일",""))))))</f>
        <v/>
      </c>
    </row>
    <row r="536">
      <c r="A536" s="7" t="n"/>
      <c r="B536" s="7" t="n"/>
      <c r="C536" s="12" t="n"/>
      <c r="D536" s="12">
        <f>IF(C536="","",IFERROR(INDEX('연차관리대장'!$B$5:$B$204,MATCH(C536,'연차관리대장'!$A$5:$A$204,0)),""))</f>
        <v/>
      </c>
      <c r="E536" s="12">
        <f>IF(C536="","",IFERROR(INDEX('연차관리대장'!$C$5:$C$204,MATCH(C536,'연차관리대장'!$A$5:$A$204,0)),""))</f>
        <v/>
      </c>
      <c r="F536" s="12" t="n"/>
      <c r="G536" s="12" t="n"/>
      <c r="H536" s="12">
        <f>IF(F536="","",IF(OR(F536="오전 반차",F536="오후 반차"),0.5,IF(F536="연차",N(G536),0)))</f>
        <v/>
      </c>
      <c r="I536" s="7" t="n"/>
      <c r="J536" s="12" t="n"/>
      <c r="K536" s="12" t="n"/>
      <c r="L536" s="14" t="n"/>
      <c r="M536" s="12">
        <f>IF(AND(C536="",F536=""),"",IF(C536="","사번 미기재",IF(ISNA(MATCH(C536,'연차관리대장'!$A$5:$A$204,0)),"대장에 없는 사번",IF(A536="","사용일 미기재",IF(AND(F536="연차",G536=""),"일수 미기재",IF(AND(G536&lt;&gt;"",ISNUMBER(SEARCH("반차",F536)),N(G536)&lt;&gt;0.5),"반차는 0.5일",""))))))</f>
        <v/>
      </c>
    </row>
    <row r="537">
      <c r="A537" s="7" t="n"/>
      <c r="B537" s="7" t="n"/>
      <c r="C537" s="12" t="n"/>
      <c r="D537" s="12">
        <f>IF(C537="","",IFERROR(INDEX('연차관리대장'!$B$5:$B$204,MATCH(C537,'연차관리대장'!$A$5:$A$204,0)),""))</f>
        <v/>
      </c>
      <c r="E537" s="12">
        <f>IF(C537="","",IFERROR(INDEX('연차관리대장'!$C$5:$C$204,MATCH(C537,'연차관리대장'!$A$5:$A$204,0)),""))</f>
        <v/>
      </c>
      <c r="F537" s="12" t="n"/>
      <c r="G537" s="12" t="n"/>
      <c r="H537" s="12">
        <f>IF(F537="","",IF(OR(F537="오전 반차",F537="오후 반차"),0.5,IF(F537="연차",N(G537),0)))</f>
        <v/>
      </c>
      <c r="I537" s="7" t="n"/>
      <c r="J537" s="12" t="n"/>
      <c r="K537" s="12" t="n"/>
      <c r="L537" s="14" t="n"/>
      <c r="M537" s="12">
        <f>IF(AND(C537="",F537=""),"",IF(C537="","사번 미기재",IF(ISNA(MATCH(C537,'연차관리대장'!$A$5:$A$204,0)),"대장에 없는 사번",IF(A537="","사용일 미기재",IF(AND(F537="연차",G537=""),"일수 미기재",IF(AND(G537&lt;&gt;"",ISNUMBER(SEARCH("반차",F537)),N(G537)&lt;&gt;0.5),"반차는 0.5일",""))))))</f>
        <v/>
      </c>
    </row>
    <row r="538">
      <c r="A538" s="7" t="n"/>
      <c r="B538" s="7" t="n"/>
      <c r="C538" s="12" t="n"/>
      <c r="D538" s="12">
        <f>IF(C538="","",IFERROR(INDEX('연차관리대장'!$B$5:$B$204,MATCH(C538,'연차관리대장'!$A$5:$A$204,0)),""))</f>
        <v/>
      </c>
      <c r="E538" s="12">
        <f>IF(C538="","",IFERROR(INDEX('연차관리대장'!$C$5:$C$204,MATCH(C538,'연차관리대장'!$A$5:$A$204,0)),""))</f>
        <v/>
      </c>
      <c r="F538" s="12" t="n"/>
      <c r="G538" s="12" t="n"/>
      <c r="H538" s="12">
        <f>IF(F538="","",IF(OR(F538="오전 반차",F538="오후 반차"),0.5,IF(F538="연차",N(G538),0)))</f>
        <v/>
      </c>
      <c r="I538" s="7" t="n"/>
      <c r="J538" s="12" t="n"/>
      <c r="K538" s="12" t="n"/>
      <c r="L538" s="14" t="n"/>
      <c r="M538" s="12">
        <f>IF(AND(C538="",F538=""),"",IF(C538="","사번 미기재",IF(ISNA(MATCH(C538,'연차관리대장'!$A$5:$A$204,0)),"대장에 없는 사번",IF(A538="","사용일 미기재",IF(AND(F538="연차",G538=""),"일수 미기재",IF(AND(G538&lt;&gt;"",ISNUMBER(SEARCH("반차",F538)),N(G538)&lt;&gt;0.5),"반차는 0.5일",""))))))</f>
        <v/>
      </c>
    </row>
    <row r="539">
      <c r="A539" s="7" t="n"/>
      <c r="B539" s="7" t="n"/>
      <c r="C539" s="12" t="n"/>
      <c r="D539" s="12">
        <f>IF(C539="","",IFERROR(INDEX('연차관리대장'!$B$5:$B$204,MATCH(C539,'연차관리대장'!$A$5:$A$204,0)),""))</f>
        <v/>
      </c>
      <c r="E539" s="12">
        <f>IF(C539="","",IFERROR(INDEX('연차관리대장'!$C$5:$C$204,MATCH(C539,'연차관리대장'!$A$5:$A$204,0)),""))</f>
        <v/>
      </c>
      <c r="F539" s="12" t="n"/>
      <c r="G539" s="12" t="n"/>
      <c r="H539" s="12">
        <f>IF(F539="","",IF(OR(F539="오전 반차",F539="오후 반차"),0.5,IF(F539="연차",N(G539),0)))</f>
        <v/>
      </c>
      <c r="I539" s="7" t="n"/>
      <c r="J539" s="12" t="n"/>
      <c r="K539" s="12" t="n"/>
      <c r="L539" s="14" t="n"/>
      <c r="M539" s="12">
        <f>IF(AND(C539="",F539=""),"",IF(C539="","사번 미기재",IF(ISNA(MATCH(C539,'연차관리대장'!$A$5:$A$204,0)),"대장에 없는 사번",IF(A539="","사용일 미기재",IF(AND(F539="연차",G539=""),"일수 미기재",IF(AND(G539&lt;&gt;"",ISNUMBER(SEARCH("반차",F539)),N(G539)&lt;&gt;0.5),"반차는 0.5일",""))))))</f>
        <v/>
      </c>
    </row>
    <row r="540">
      <c r="A540" s="7" t="n"/>
      <c r="B540" s="7" t="n"/>
      <c r="C540" s="12" t="n"/>
      <c r="D540" s="12">
        <f>IF(C540="","",IFERROR(INDEX('연차관리대장'!$B$5:$B$204,MATCH(C540,'연차관리대장'!$A$5:$A$204,0)),""))</f>
        <v/>
      </c>
      <c r="E540" s="12">
        <f>IF(C540="","",IFERROR(INDEX('연차관리대장'!$C$5:$C$204,MATCH(C540,'연차관리대장'!$A$5:$A$204,0)),""))</f>
        <v/>
      </c>
      <c r="F540" s="12" t="n"/>
      <c r="G540" s="12" t="n"/>
      <c r="H540" s="12">
        <f>IF(F540="","",IF(OR(F540="오전 반차",F540="오후 반차"),0.5,IF(F540="연차",N(G540),0)))</f>
        <v/>
      </c>
      <c r="I540" s="7" t="n"/>
      <c r="J540" s="12" t="n"/>
      <c r="K540" s="12" t="n"/>
      <c r="L540" s="14" t="n"/>
      <c r="M540" s="12">
        <f>IF(AND(C540="",F540=""),"",IF(C540="","사번 미기재",IF(ISNA(MATCH(C540,'연차관리대장'!$A$5:$A$204,0)),"대장에 없는 사번",IF(A540="","사용일 미기재",IF(AND(F540="연차",G540=""),"일수 미기재",IF(AND(G540&lt;&gt;"",ISNUMBER(SEARCH("반차",F540)),N(G540)&lt;&gt;0.5),"반차는 0.5일",""))))))</f>
        <v/>
      </c>
    </row>
    <row r="541">
      <c r="A541" s="7" t="n"/>
      <c r="B541" s="7" t="n"/>
      <c r="C541" s="12" t="n"/>
      <c r="D541" s="12">
        <f>IF(C541="","",IFERROR(INDEX('연차관리대장'!$B$5:$B$204,MATCH(C541,'연차관리대장'!$A$5:$A$204,0)),""))</f>
        <v/>
      </c>
      <c r="E541" s="12">
        <f>IF(C541="","",IFERROR(INDEX('연차관리대장'!$C$5:$C$204,MATCH(C541,'연차관리대장'!$A$5:$A$204,0)),""))</f>
        <v/>
      </c>
      <c r="F541" s="12" t="n"/>
      <c r="G541" s="12" t="n"/>
      <c r="H541" s="12">
        <f>IF(F541="","",IF(OR(F541="오전 반차",F541="오후 반차"),0.5,IF(F541="연차",N(G541),0)))</f>
        <v/>
      </c>
      <c r="I541" s="7" t="n"/>
      <c r="J541" s="12" t="n"/>
      <c r="K541" s="12" t="n"/>
      <c r="L541" s="14" t="n"/>
      <c r="M541" s="12">
        <f>IF(AND(C541="",F541=""),"",IF(C541="","사번 미기재",IF(ISNA(MATCH(C541,'연차관리대장'!$A$5:$A$204,0)),"대장에 없는 사번",IF(A541="","사용일 미기재",IF(AND(F541="연차",G541=""),"일수 미기재",IF(AND(G541&lt;&gt;"",ISNUMBER(SEARCH("반차",F541)),N(G541)&lt;&gt;0.5),"반차는 0.5일",""))))))</f>
        <v/>
      </c>
    </row>
    <row r="542">
      <c r="A542" s="7" t="n"/>
      <c r="B542" s="7" t="n"/>
      <c r="C542" s="12" t="n"/>
      <c r="D542" s="12">
        <f>IF(C542="","",IFERROR(INDEX('연차관리대장'!$B$5:$B$204,MATCH(C542,'연차관리대장'!$A$5:$A$204,0)),""))</f>
        <v/>
      </c>
      <c r="E542" s="12">
        <f>IF(C542="","",IFERROR(INDEX('연차관리대장'!$C$5:$C$204,MATCH(C542,'연차관리대장'!$A$5:$A$204,0)),""))</f>
        <v/>
      </c>
      <c r="F542" s="12" t="n"/>
      <c r="G542" s="12" t="n"/>
      <c r="H542" s="12">
        <f>IF(F542="","",IF(OR(F542="오전 반차",F542="오후 반차"),0.5,IF(F542="연차",N(G542),0)))</f>
        <v/>
      </c>
      <c r="I542" s="7" t="n"/>
      <c r="J542" s="12" t="n"/>
      <c r="K542" s="12" t="n"/>
      <c r="L542" s="14" t="n"/>
      <c r="M542" s="12">
        <f>IF(AND(C542="",F542=""),"",IF(C542="","사번 미기재",IF(ISNA(MATCH(C542,'연차관리대장'!$A$5:$A$204,0)),"대장에 없는 사번",IF(A542="","사용일 미기재",IF(AND(F542="연차",G542=""),"일수 미기재",IF(AND(G542&lt;&gt;"",ISNUMBER(SEARCH("반차",F542)),N(G542)&lt;&gt;0.5),"반차는 0.5일",""))))))</f>
        <v/>
      </c>
    </row>
    <row r="543">
      <c r="A543" s="7" t="n"/>
      <c r="B543" s="7" t="n"/>
      <c r="C543" s="12" t="n"/>
      <c r="D543" s="12">
        <f>IF(C543="","",IFERROR(INDEX('연차관리대장'!$B$5:$B$204,MATCH(C543,'연차관리대장'!$A$5:$A$204,0)),""))</f>
        <v/>
      </c>
      <c r="E543" s="12">
        <f>IF(C543="","",IFERROR(INDEX('연차관리대장'!$C$5:$C$204,MATCH(C543,'연차관리대장'!$A$5:$A$204,0)),""))</f>
        <v/>
      </c>
      <c r="F543" s="12" t="n"/>
      <c r="G543" s="12" t="n"/>
      <c r="H543" s="12">
        <f>IF(F543="","",IF(OR(F543="오전 반차",F543="오후 반차"),0.5,IF(F543="연차",N(G543),0)))</f>
        <v/>
      </c>
      <c r="I543" s="7" t="n"/>
      <c r="J543" s="12" t="n"/>
      <c r="K543" s="12" t="n"/>
      <c r="L543" s="14" t="n"/>
      <c r="M543" s="12">
        <f>IF(AND(C543="",F543=""),"",IF(C543="","사번 미기재",IF(ISNA(MATCH(C543,'연차관리대장'!$A$5:$A$204,0)),"대장에 없는 사번",IF(A543="","사용일 미기재",IF(AND(F543="연차",G543=""),"일수 미기재",IF(AND(G543&lt;&gt;"",ISNUMBER(SEARCH("반차",F543)),N(G543)&lt;&gt;0.5),"반차는 0.5일",""))))))</f>
        <v/>
      </c>
    </row>
    <row r="544">
      <c r="A544" s="7" t="n"/>
      <c r="B544" s="7" t="n"/>
      <c r="C544" s="12" t="n"/>
      <c r="D544" s="12">
        <f>IF(C544="","",IFERROR(INDEX('연차관리대장'!$B$5:$B$204,MATCH(C544,'연차관리대장'!$A$5:$A$204,0)),""))</f>
        <v/>
      </c>
      <c r="E544" s="12">
        <f>IF(C544="","",IFERROR(INDEX('연차관리대장'!$C$5:$C$204,MATCH(C544,'연차관리대장'!$A$5:$A$204,0)),""))</f>
        <v/>
      </c>
      <c r="F544" s="12" t="n"/>
      <c r="G544" s="12" t="n"/>
      <c r="H544" s="12">
        <f>IF(F544="","",IF(OR(F544="오전 반차",F544="오후 반차"),0.5,IF(F544="연차",N(G544),0)))</f>
        <v/>
      </c>
      <c r="I544" s="7" t="n"/>
      <c r="J544" s="12" t="n"/>
      <c r="K544" s="12" t="n"/>
      <c r="L544" s="14" t="n"/>
      <c r="M544" s="12">
        <f>IF(AND(C544="",F544=""),"",IF(C544="","사번 미기재",IF(ISNA(MATCH(C544,'연차관리대장'!$A$5:$A$204,0)),"대장에 없는 사번",IF(A544="","사용일 미기재",IF(AND(F544="연차",G544=""),"일수 미기재",IF(AND(G544&lt;&gt;"",ISNUMBER(SEARCH("반차",F544)),N(G544)&lt;&gt;0.5),"반차는 0.5일",""))))))</f>
        <v/>
      </c>
    </row>
    <row r="545">
      <c r="A545" s="7" t="n"/>
      <c r="B545" s="7" t="n"/>
      <c r="C545" s="12" t="n"/>
      <c r="D545" s="12">
        <f>IF(C545="","",IFERROR(INDEX('연차관리대장'!$B$5:$B$204,MATCH(C545,'연차관리대장'!$A$5:$A$204,0)),""))</f>
        <v/>
      </c>
      <c r="E545" s="12">
        <f>IF(C545="","",IFERROR(INDEX('연차관리대장'!$C$5:$C$204,MATCH(C545,'연차관리대장'!$A$5:$A$204,0)),""))</f>
        <v/>
      </c>
      <c r="F545" s="12" t="n"/>
      <c r="G545" s="12" t="n"/>
      <c r="H545" s="12">
        <f>IF(F545="","",IF(OR(F545="오전 반차",F545="오후 반차"),0.5,IF(F545="연차",N(G545),0)))</f>
        <v/>
      </c>
      <c r="I545" s="7" t="n"/>
      <c r="J545" s="12" t="n"/>
      <c r="K545" s="12" t="n"/>
      <c r="L545" s="14" t="n"/>
      <c r="M545" s="12">
        <f>IF(AND(C545="",F545=""),"",IF(C545="","사번 미기재",IF(ISNA(MATCH(C545,'연차관리대장'!$A$5:$A$204,0)),"대장에 없는 사번",IF(A545="","사용일 미기재",IF(AND(F545="연차",G545=""),"일수 미기재",IF(AND(G545&lt;&gt;"",ISNUMBER(SEARCH("반차",F545)),N(G545)&lt;&gt;0.5),"반차는 0.5일",""))))))</f>
        <v/>
      </c>
    </row>
    <row r="546">
      <c r="A546" s="7" t="n"/>
      <c r="B546" s="7" t="n"/>
      <c r="C546" s="12" t="n"/>
      <c r="D546" s="12">
        <f>IF(C546="","",IFERROR(INDEX('연차관리대장'!$B$5:$B$204,MATCH(C546,'연차관리대장'!$A$5:$A$204,0)),""))</f>
        <v/>
      </c>
      <c r="E546" s="12">
        <f>IF(C546="","",IFERROR(INDEX('연차관리대장'!$C$5:$C$204,MATCH(C546,'연차관리대장'!$A$5:$A$204,0)),""))</f>
        <v/>
      </c>
      <c r="F546" s="12" t="n"/>
      <c r="G546" s="12" t="n"/>
      <c r="H546" s="12">
        <f>IF(F546="","",IF(OR(F546="오전 반차",F546="오후 반차"),0.5,IF(F546="연차",N(G546),0)))</f>
        <v/>
      </c>
      <c r="I546" s="7" t="n"/>
      <c r="J546" s="12" t="n"/>
      <c r="K546" s="12" t="n"/>
      <c r="L546" s="14" t="n"/>
      <c r="M546" s="12">
        <f>IF(AND(C546="",F546=""),"",IF(C546="","사번 미기재",IF(ISNA(MATCH(C546,'연차관리대장'!$A$5:$A$204,0)),"대장에 없는 사번",IF(A546="","사용일 미기재",IF(AND(F546="연차",G546=""),"일수 미기재",IF(AND(G546&lt;&gt;"",ISNUMBER(SEARCH("반차",F546)),N(G546)&lt;&gt;0.5),"반차는 0.5일",""))))))</f>
        <v/>
      </c>
    </row>
    <row r="547">
      <c r="A547" s="7" t="n"/>
      <c r="B547" s="7" t="n"/>
      <c r="C547" s="12" t="n"/>
      <c r="D547" s="12">
        <f>IF(C547="","",IFERROR(INDEX('연차관리대장'!$B$5:$B$204,MATCH(C547,'연차관리대장'!$A$5:$A$204,0)),""))</f>
        <v/>
      </c>
      <c r="E547" s="12">
        <f>IF(C547="","",IFERROR(INDEX('연차관리대장'!$C$5:$C$204,MATCH(C547,'연차관리대장'!$A$5:$A$204,0)),""))</f>
        <v/>
      </c>
      <c r="F547" s="12" t="n"/>
      <c r="G547" s="12" t="n"/>
      <c r="H547" s="12">
        <f>IF(F547="","",IF(OR(F547="오전 반차",F547="오후 반차"),0.5,IF(F547="연차",N(G547),0)))</f>
        <v/>
      </c>
      <c r="I547" s="7" t="n"/>
      <c r="J547" s="12" t="n"/>
      <c r="K547" s="12" t="n"/>
      <c r="L547" s="14" t="n"/>
      <c r="M547" s="12">
        <f>IF(AND(C547="",F547=""),"",IF(C547="","사번 미기재",IF(ISNA(MATCH(C547,'연차관리대장'!$A$5:$A$204,0)),"대장에 없는 사번",IF(A547="","사용일 미기재",IF(AND(F547="연차",G547=""),"일수 미기재",IF(AND(G547&lt;&gt;"",ISNUMBER(SEARCH("반차",F547)),N(G547)&lt;&gt;0.5),"반차는 0.5일",""))))))</f>
        <v/>
      </c>
    </row>
    <row r="548">
      <c r="A548" s="7" t="n"/>
      <c r="B548" s="7" t="n"/>
      <c r="C548" s="12" t="n"/>
      <c r="D548" s="12">
        <f>IF(C548="","",IFERROR(INDEX('연차관리대장'!$B$5:$B$204,MATCH(C548,'연차관리대장'!$A$5:$A$204,0)),""))</f>
        <v/>
      </c>
      <c r="E548" s="12">
        <f>IF(C548="","",IFERROR(INDEX('연차관리대장'!$C$5:$C$204,MATCH(C548,'연차관리대장'!$A$5:$A$204,0)),""))</f>
        <v/>
      </c>
      <c r="F548" s="12" t="n"/>
      <c r="G548" s="12" t="n"/>
      <c r="H548" s="12">
        <f>IF(F548="","",IF(OR(F548="오전 반차",F548="오후 반차"),0.5,IF(F548="연차",N(G548),0)))</f>
        <v/>
      </c>
      <c r="I548" s="7" t="n"/>
      <c r="J548" s="12" t="n"/>
      <c r="K548" s="12" t="n"/>
      <c r="L548" s="14" t="n"/>
      <c r="M548" s="12">
        <f>IF(AND(C548="",F548=""),"",IF(C548="","사번 미기재",IF(ISNA(MATCH(C548,'연차관리대장'!$A$5:$A$204,0)),"대장에 없는 사번",IF(A548="","사용일 미기재",IF(AND(F548="연차",G548=""),"일수 미기재",IF(AND(G548&lt;&gt;"",ISNUMBER(SEARCH("반차",F548)),N(G548)&lt;&gt;0.5),"반차는 0.5일",""))))))</f>
        <v/>
      </c>
    </row>
    <row r="549">
      <c r="A549" s="7" t="n"/>
      <c r="B549" s="7" t="n"/>
      <c r="C549" s="12" t="n"/>
      <c r="D549" s="12">
        <f>IF(C549="","",IFERROR(INDEX('연차관리대장'!$B$5:$B$204,MATCH(C549,'연차관리대장'!$A$5:$A$204,0)),""))</f>
        <v/>
      </c>
      <c r="E549" s="12">
        <f>IF(C549="","",IFERROR(INDEX('연차관리대장'!$C$5:$C$204,MATCH(C549,'연차관리대장'!$A$5:$A$204,0)),""))</f>
        <v/>
      </c>
      <c r="F549" s="12" t="n"/>
      <c r="G549" s="12" t="n"/>
      <c r="H549" s="12">
        <f>IF(F549="","",IF(OR(F549="오전 반차",F549="오후 반차"),0.5,IF(F549="연차",N(G549),0)))</f>
        <v/>
      </c>
      <c r="I549" s="7" t="n"/>
      <c r="J549" s="12" t="n"/>
      <c r="K549" s="12" t="n"/>
      <c r="L549" s="14" t="n"/>
      <c r="M549" s="12">
        <f>IF(AND(C549="",F549=""),"",IF(C549="","사번 미기재",IF(ISNA(MATCH(C549,'연차관리대장'!$A$5:$A$204,0)),"대장에 없는 사번",IF(A549="","사용일 미기재",IF(AND(F549="연차",G549=""),"일수 미기재",IF(AND(G549&lt;&gt;"",ISNUMBER(SEARCH("반차",F549)),N(G549)&lt;&gt;0.5),"반차는 0.5일",""))))))</f>
        <v/>
      </c>
    </row>
    <row r="550">
      <c r="A550" s="7" t="n"/>
      <c r="B550" s="7" t="n"/>
      <c r="C550" s="12" t="n"/>
      <c r="D550" s="12">
        <f>IF(C550="","",IFERROR(INDEX('연차관리대장'!$B$5:$B$204,MATCH(C550,'연차관리대장'!$A$5:$A$204,0)),""))</f>
        <v/>
      </c>
      <c r="E550" s="12">
        <f>IF(C550="","",IFERROR(INDEX('연차관리대장'!$C$5:$C$204,MATCH(C550,'연차관리대장'!$A$5:$A$204,0)),""))</f>
        <v/>
      </c>
      <c r="F550" s="12" t="n"/>
      <c r="G550" s="12" t="n"/>
      <c r="H550" s="12">
        <f>IF(F550="","",IF(OR(F550="오전 반차",F550="오후 반차"),0.5,IF(F550="연차",N(G550),0)))</f>
        <v/>
      </c>
      <c r="I550" s="7" t="n"/>
      <c r="J550" s="12" t="n"/>
      <c r="K550" s="12" t="n"/>
      <c r="L550" s="14" t="n"/>
      <c r="M550" s="12">
        <f>IF(AND(C550="",F550=""),"",IF(C550="","사번 미기재",IF(ISNA(MATCH(C550,'연차관리대장'!$A$5:$A$204,0)),"대장에 없는 사번",IF(A550="","사용일 미기재",IF(AND(F550="연차",G550=""),"일수 미기재",IF(AND(G550&lt;&gt;"",ISNUMBER(SEARCH("반차",F550)),N(G550)&lt;&gt;0.5),"반차는 0.5일",""))))))</f>
        <v/>
      </c>
    </row>
    <row r="551">
      <c r="A551" s="7" t="n"/>
      <c r="B551" s="7" t="n"/>
      <c r="C551" s="12" t="n"/>
      <c r="D551" s="12">
        <f>IF(C551="","",IFERROR(INDEX('연차관리대장'!$B$5:$B$204,MATCH(C551,'연차관리대장'!$A$5:$A$204,0)),""))</f>
        <v/>
      </c>
      <c r="E551" s="12">
        <f>IF(C551="","",IFERROR(INDEX('연차관리대장'!$C$5:$C$204,MATCH(C551,'연차관리대장'!$A$5:$A$204,0)),""))</f>
        <v/>
      </c>
      <c r="F551" s="12" t="n"/>
      <c r="G551" s="12" t="n"/>
      <c r="H551" s="12">
        <f>IF(F551="","",IF(OR(F551="오전 반차",F551="오후 반차"),0.5,IF(F551="연차",N(G551),0)))</f>
        <v/>
      </c>
      <c r="I551" s="7" t="n"/>
      <c r="J551" s="12" t="n"/>
      <c r="K551" s="12" t="n"/>
      <c r="L551" s="14" t="n"/>
      <c r="M551" s="12">
        <f>IF(AND(C551="",F551=""),"",IF(C551="","사번 미기재",IF(ISNA(MATCH(C551,'연차관리대장'!$A$5:$A$204,0)),"대장에 없는 사번",IF(A551="","사용일 미기재",IF(AND(F551="연차",G551=""),"일수 미기재",IF(AND(G551&lt;&gt;"",ISNUMBER(SEARCH("반차",F551)),N(G551)&lt;&gt;0.5),"반차는 0.5일",""))))))</f>
        <v/>
      </c>
    </row>
    <row r="552">
      <c r="A552" s="7" t="n"/>
      <c r="B552" s="7" t="n"/>
      <c r="C552" s="12" t="n"/>
      <c r="D552" s="12">
        <f>IF(C552="","",IFERROR(INDEX('연차관리대장'!$B$5:$B$204,MATCH(C552,'연차관리대장'!$A$5:$A$204,0)),""))</f>
        <v/>
      </c>
      <c r="E552" s="12">
        <f>IF(C552="","",IFERROR(INDEX('연차관리대장'!$C$5:$C$204,MATCH(C552,'연차관리대장'!$A$5:$A$204,0)),""))</f>
        <v/>
      </c>
      <c r="F552" s="12" t="n"/>
      <c r="G552" s="12" t="n"/>
      <c r="H552" s="12">
        <f>IF(F552="","",IF(OR(F552="오전 반차",F552="오후 반차"),0.5,IF(F552="연차",N(G552),0)))</f>
        <v/>
      </c>
      <c r="I552" s="7" t="n"/>
      <c r="J552" s="12" t="n"/>
      <c r="K552" s="12" t="n"/>
      <c r="L552" s="14" t="n"/>
      <c r="M552" s="12">
        <f>IF(AND(C552="",F552=""),"",IF(C552="","사번 미기재",IF(ISNA(MATCH(C552,'연차관리대장'!$A$5:$A$204,0)),"대장에 없는 사번",IF(A552="","사용일 미기재",IF(AND(F552="연차",G552=""),"일수 미기재",IF(AND(G552&lt;&gt;"",ISNUMBER(SEARCH("반차",F552)),N(G552)&lt;&gt;0.5),"반차는 0.5일",""))))))</f>
        <v/>
      </c>
    </row>
    <row r="553">
      <c r="A553" s="7" t="n"/>
      <c r="B553" s="7" t="n"/>
      <c r="C553" s="12" t="n"/>
      <c r="D553" s="12">
        <f>IF(C553="","",IFERROR(INDEX('연차관리대장'!$B$5:$B$204,MATCH(C553,'연차관리대장'!$A$5:$A$204,0)),""))</f>
        <v/>
      </c>
      <c r="E553" s="12">
        <f>IF(C553="","",IFERROR(INDEX('연차관리대장'!$C$5:$C$204,MATCH(C553,'연차관리대장'!$A$5:$A$204,0)),""))</f>
        <v/>
      </c>
      <c r="F553" s="12" t="n"/>
      <c r="G553" s="12" t="n"/>
      <c r="H553" s="12">
        <f>IF(F553="","",IF(OR(F553="오전 반차",F553="오후 반차"),0.5,IF(F553="연차",N(G553),0)))</f>
        <v/>
      </c>
      <c r="I553" s="7" t="n"/>
      <c r="J553" s="12" t="n"/>
      <c r="K553" s="12" t="n"/>
      <c r="L553" s="14" t="n"/>
      <c r="M553" s="12">
        <f>IF(AND(C553="",F553=""),"",IF(C553="","사번 미기재",IF(ISNA(MATCH(C553,'연차관리대장'!$A$5:$A$204,0)),"대장에 없는 사번",IF(A553="","사용일 미기재",IF(AND(F553="연차",G553=""),"일수 미기재",IF(AND(G553&lt;&gt;"",ISNUMBER(SEARCH("반차",F553)),N(G553)&lt;&gt;0.5),"반차는 0.5일",""))))))</f>
        <v/>
      </c>
    </row>
    <row r="554">
      <c r="A554" s="7" t="n"/>
      <c r="B554" s="7" t="n"/>
      <c r="C554" s="12" t="n"/>
      <c r="D554" s="12">
        <f>IF(C554="","",IFERROR(INDEX('연차관리대장'!$B$5:$B$204,MATCH(C554,'연차관리대장'!$A$5:$A$204,0)),""))</f>
        <v/>
      </c>
      <c r="E554" s="12">
        <f>IF(C554="","",IFERROR(INDEX('연차관리대장'!$C$5:$C$204,MATCH(C554,'연차관리대장'!$A$5:$A$204,0)),""))</f>
        <v/>
      </c>
      <c r="F554" s="12" t="n"/>
      <c r="G554" s="12" t="n"/>
      <c r="H554" s="12">
        <f>IF(F554="","",IF(OR(F554="오전 반차",F554="오후 반차"),0.5,IF(F554="연차",N(G554),0)))</f>
        <v/>
      </c>
      <c r="I554" s="7" t="n"/>
      <c r="J554" s="12" t="n"/>
      <c r="K554" s="12" t="n"/>
      <c r="L554" s="14" t="n"/>
      <c r="M554" s="12">
        <f>IF(AND(C554="",F554=""),"",IF(C554="","사번 미기재",IF(ISNA(MATCH(C554,'연차관리대장'!$A$5:$A$204,0)),"대장에 없는 사번",IF(A554="","사용일 미기재",IF(AND(F554="연차",G554=""),"일수 미기재",IF(AND(G554&lt;&gt;"",ISNUMBER(SEARCH("반차",F554)),N(G554)&lt;&gt;0.5),"반차는 0.5일",""))))))</f>
        <v/>
      </c>
    </row>
    <row r="555">
      <c r="A555" s="7" t="n"/>
      <c r="B555" s="7" t="n"/>
      <c r="C555" s="12" t="n"/>
      <c r="D555" s="12">
        <f>IF(C555="","",IFERROR(INDEX('연차관리대장'!$B$5:$B$204,MATCH(C555,'연차관리대장'!$A$5:$A$204,0)),""))</f>
        <v/>
      </c>
      <c r="E555" s="12">
        <f>IF(C555="","",IFERROR(INDEX('연차관리대장'!$C$5:$C$204,MATCH(C555,'연차관리대장'!$A$5:$A$204,0)),""))</f>
        <v/>
      </c>
      <c r="F555" s="12" t="n"/>
      <c r="G555" s="12" t="n"/>
      <c r="H555" s="12">
        <f>IF(F555="","",IF(OR(F555="오전 반차",F555="오후 반차"),0.5,IF(F555="연차",N(G555),0)))</f>
        <v/>
      </c>
      <c r="I555" s="7" t="n"/>
      <c r="J555" s="12" t="n"/>
      <c r="K555" s="12" t="n"/>
      <c r="L555" s="14" t="n"/>
      <c r="M555" s="12">
        <f>IF(AND(C555="",F555=""),"",IF(C555="","사번 미기재",IF(ISNA(MATCH(C555,'연차관리대장'!$A$5:$A$204,0)),"대장에 없는 사번",IF(A555="","사용일 미기재",IF(AND(F555="연차",G555=""),"일수 미기재",IF(AND(G555&lt;&gt;"",ISNUMBER(SEARCH("반차",F555)),N(G555)&lt;&gt;0.5),"반차는 0.5일",""))))))</f>
        <v/>
      </c>
    </row>
    <row r="556">
      <c r="A556" s="7" t="n"/>
      <c r="B556" s="7" t="n"/>
      <c r="C556" s="12" t="n"/>
      <c r="D556" s="12">
        <f>IF(C556="","",IFERROR(INDEX('연차관리대장'!$B$5:$B$204,MATCH(C556,'연차관리대장'!$A$5:$A$204,0)),""))</f>
        <v/>
      </c>
      <c r="E556" s="12">
        <f>IF(C556="","",IFERROR(INDEX('연차관리대장'!$C$5:$C$204,MATCH(C556,'연차관리대장'!$A$5:$A$204,0)),""))</f>
        <v/>
      </c>
      <c r="F556" s="12" t="n"/>
      <c r="G556" s="12" t="n"/>
      <c r="H556" s="12">
        <f>IF(F556="","",IF(OR(F556="오전 반차",F556="오후 반차"),0.5,IF(F556="연차",N(G556),0)))</f>
        <v/>
      </c>
      <c r="I556" s="7" t="n"/>
      <c r="J556" s="12" t="n"/>
      <c r="K556" s="12" t="n"/>
      <c r="L556" s="14" t="n"/>
      <c r="M556" s="12">
        <f>IF(AND(C556="",F556=""),"",IF(C556="","사번 미기재",IF(ISNA(MATCH(C556,'연차관리대장'!$A$5:$A$204,0)),"대장에 없는 사번",IF(A556="","사용일 미기재",IF(AND(F556="연차",G556=""),"일수 미기재",IF(AND(G556&lt;&gt;"",ISNUMBER(SEARCH("반차",F556)),N(G556)&lt;&gt;0.5),"반차는 0.5일",""))))))</f>
        <v/>
      </c>
    </row>
    <row r="557">
      <c r="A557" s="7" t="n"/>
      <c r="B557" s="7" t="n"/>
      <c r="C557" s="12" t="n"/>
      <c r="D557" s="12">
        <f>IF(C557="","",IFERROR(INDEX('연차관리대장'!$B$5:$B$204,MATCH(C557,'연차관리대장'!$A$5:$A$204,0)),""))</f>
        <v/>
      </c>
      <c r="E557" s="12">
        <f>IF(C557="","",IFERROR(INDEX('연차관리대장'!$C$5:$C$204,MATCH(C557,'연차관리대장'!$A$5:$A$204,0)),""))</f>
        <v/>
      </c>
      <c r="F557" s="12" t="n"/>
      <c r="G557" s="12" t="n"/>
      <c r="H557" s="12">
        <f>IF(F557="","",IF(OR(F557="오전 반차",F557="오후 반차"),0.5,IF(F557="연차",N(G557),0)))</f>
        <v/>
      </c>
      <c r="I557" s="7" t="n"/>
      <c r="J557" s="12" t="n"/>
      <c r="K557" s="12" t="n"/>
      <c r="L557" s="14" t="n"/>
      <c r="M557" s="12">
        <f>IF(AND(C557="",F557=""),"",IF(C557="","사번 미기재",IF(ISNA(MATCH(C557,'연차관리대장'!$A$5:$A$204,0)),"대장에 없는 사번",IF(A557="","사용일 미기재",IF(AND(F557="연차",G557=""),"일수 미기재",IF(AND(G557&lt;&gt;"",ISNUMBER(SEARCH("반차",F557)),N(G557)&lt;&gt;0.5),"반차는 0.5일",""))))))</f>
        <v/>
      </c>
    </row>
    <row r="558">
      <c r="A558" s="7" t="n"/>
      <c r="B558" s="7" t="n"/>
      <c r="C558" s="12" t="n"/>
      <c r="D558" s="12">
        <f>IF(C558="","",IFERROR(INDEX('연차관리대장'!$B$5:$B$204,MATCH(C558,'연차관리대장'!$A$5:$A$204,0)),""))</f>
        <v/>
      </c>
      <c r="E558" s="12">
        <f>IF(C558="","",IFERROR(INDEX('연차관리대장'!$C$5:$C$204,MATCH(C558,'연차관리대장'!$A$5:$A$204,0)),""))</f>
        <v/>
      </c>
      <c r="F558" s="12" t="n"/>
      <c r="G558" s="12" t="n"/>
      <c r="H558" s="12">
        <f>IF(F558="","",IF(OR(F558="오전 반차",F558="오후 반차"),0.5,IF(F558="연차",N(G558),0)))</f>
        <v/>
      </c>
      <c r="I558" s="7" t="n"/>
      <c r="J558" s="12" t="n"/>
      <c r="K558" s="12" t="n"/>
      <c r="L558" s="14" t="n"/>
      <c r="M558" s="12">
        <f>IF(AND(C558="",F558=""),"",IF(C558="","사번 미기재",IF(ISNA(MATCH(C558,'연차관리대장'!$A$5:$A$204,0)),"대장에 없는 사번",IF(A558="","사용일 미기재",IF(AND(F558="연차",G558=""),"일수 미기재",IF(AND(G558&lt;&gt;"",ISNUMBER(SEARCH("반차",F558)),N(G558)&lt;&gt;0.5),"반차는 0.5일",""))))))</f>
        <v/>
      </c>
    </row>
    <row r="559">
      <c r="A559" s="7" t="n"/>
      <c r="B559" s="7" t="n"/>
      <c r="C559" s="12" t="n"/>
      <c r="D559" s="12">
        <f>IF(C559="","",IFERROR(INDEX('연차관리대장'!$B$5:$B$204,MATCH(C559,'연차관리대장'!$A$5:$A$204,0)),""))</f>
        <v/>
      </c>
      <c r="E559" s="12">
        <f>IF(C559="","",IFERROR(INDEX('연차관리대장'!$C$5:$C$204,MATCH(C559,'연차관리대장'!$A$5:$A$204,0)),""))</f>
        <v/>
      </c>
      <c r="F559" s="12" t="n"/>
      <c r="G559" s="12" t="n"/>
      <c r="H559" s="12">
        <f>IF(F559="","",IF(OR(F559="오전 반차",F559="오후 반차"),0.5,IF(F559="연차",N(G559),0)))</f>
        <v/>
      </c>
      <c r="I559" s="7" t="n"/>
      <c r="J559" s="12" t="n"/>
      <c r="K559" s="12" t="n"/>
      <c r="L559" s="14" t="n"/>
      <c r="M559" s="12">
        <f>IF(AND(C559="",F559=""),"",IF(C559="","사번 미기재",IF(ISNA(MATCH(C559,'연차관리대장'!$A$5:$A$204,0)),"대장에 없는 사번",IF(A559="","사용일 미기재",IF(AND(F559="연차",G559=""),"일수 미기재",IF(AND(G559&lt;&gt;"",ISNUMBER(SEARCH("반차",F559)),N(G559)&lt;&gt;0.5),"반차는 0.5일",""))))))</f>
        <v/>
      </c>
    </row>
    <row r="560">
      <c r="A560" s="7" t="n"/>
      <c r="B560" s="7" t="n"/>
      <c r="C560" s="12" t="n"/>
      <c r="D560" s="12">
        <f>IF(C560="","",IFERROR(INDEX('연차관리대장'!$B$5:$B$204,MATCH(C560,'연차관리대장'!$A$5:$A$204,0)),""))</f>
        <v/>
      </c>
      <c r="E560" s="12">
        <f>IF(C560="","",IFERROR(INDEX('연차관리대장'!$C$5:$C$204,MATCH(C560,'연차관리대장'!$A$5:$A$204,0)),""))</f>
        <v/>
      </c>
      <c r="F560" s="12" t="n"/>
      <c r="G560" s="12" t="n"/>
      <c r="H560" s="12">
        <f>IF(F560="","",IF(OR(F560="오전 반차",F560="오후 반차"),0.5,IF(F560="연차",N(G560),0)))</f>
        <v/>
      </c>
      <c r="I560" s="7" t="n"/>
      <c r="J560" s="12" t="n"/>
      <c r="K560" s="12" t="n"/>
      <c r="L560" s="14" t="n"/>
      <c r="M560" s="12">
        <f>IF(AND(C560="",F560=""),"",IF(C560="","사번 미기재",IF(ISNA(MATCH(C560,'연차관리대장'!$A$5:$A$204,0)),"대장에 없는 사번",IF(A560="","사용일 미기재",IF(AND(F560="연차",G560=""),"일수 미기재",IF(AND(G560&lt;&gt;"",ISNUMBER(SEARCH("반차",F560)),N(G560)&lt;&gt;0.5),"반차는 0.5일",""))))))</f>
        <v/>
      </c>
    </row>
    <row r="561">
      <c r="A561" s="7" t="n"/>
      <c r="B561" s="7" t="n"/>
      <c r="C561" s="12" t="n"/>
      <c r="D561" s="12">
        <f>IF(C561="","",IFERROR(INDEX('연차관리대장'!$B$5:$B$204,MATCH(C561,'연차관리대장'!$A$5:$A$204,0)),""))</f>
        <v/>
      </c>
      <c r="E561" s="12">
        <f>IF(C561="","",IFERROR(INDEX('연차관리대장'!$C$5:$C$204,MATCH(C561,'연차관리대장'!$A$5:$A$204,0)),""))</f>
        <v/>
      </c>
      <c r="F561" s="12" t="n"/>
      <c r="G561" s="12" t="n"/>
      <c r="H561" s="12">
        <f>IF(F561="","",IF(OR(F561="오전 반차",F561="오후 반차"),0.5,IF(F561="연차",N(G561),0)))</f>
        <v/>
      </c>
      <c r="I561" s="7" t="n"/>
      <c r="J561" s="12" t="n"/>
      <c r="K561" s="12" t="n"/>
      <c r="L561" s="14" t="n"/>
      <c r="M561" s="12">
        <f>IF(AND(C561="",F561=""),"",IF(C561="","사번 미기재",IF(ISNA(MATCH(C561,'연차관리대장'!$A$5:$A$204,0)),"대장에 없는 사번",IF(A561="","사용일 미기재",IF(AND(F561="연차",G561=""),"일수 미기재",IF(AND(G561&lt;&gt;"",ISNUMBER(SEARCH("반차",F561)),N(G561)&lt;&gt;0.5),"반차는 0.5일",""))))))</f>
        <v/>
      </c>
    </row>
    <row r="562">
      <c r="A562" s="7" t="n"/>
      <c r="B562" s="7" t="n"/>
      <c r="C562" s="12" t="n"/>
      <c r="D562" s="12">
        <f>IF(C562="","",IFERROR(INDEX('연차관리대장'!$B$5:$B$204,MATCH(C562,'연차관리대장'!$A$5:$A$204,0)),""))</f>
        <v/>
      </c>
      <c r="E562" s="12">
        <f>IF(C562="","",IFERROR(INDEX('연차관리대장'!$C$5:$C$204,MATCH(C562,'연차관리대장'!$A$5:$A$204,0)),""))</f>
        <v/>
      </c>
      <c r="F562" s="12" t="n"/>
      <c r="G562" s="12" t="n"/>
      <c r="H562" s="12">
        <f>IF(F562="","",IF(OR(F562="오전 반차",F562="오후 반차"),0.5,IF(F562="연차",N(G562),0)))</f>
        <v/>
      </c>
      <c r="I562" s="7" t="n"/>
      <c r="J562" s="12" t="n"/>
      <c r="K562" s="12" t="n"/>
      <c r="L562" s="14" t="n"/>
      <c r="M562" s="12">
        <f>IF(AND(C562="",F562=""),"",IF(C562="","사번 미기재",IF(ISNA(MATCH(C562,'연차관리대장'!$A$5:$A$204,0)),"대장에 없는 사번",IF(A562="","사용일 미기재",IF(AND(F562="연차",G562=""),"일수 미기재",IF(AND(G562&lt;&gt;"",ISNUMBER(SEARCH("반차",F562)),N(G562)&lt;&gt;0.5),"반차는 0.5일",""))))))</f>
        <v/>
      </c>
    </row>
    <row r="563">
      <c r="A563" s="7" t="n"/>
      <c r="B563" s="7" t="n"/>
      <c r="C563" s="12" t="n"/>
      <c r="D563" s="12">
        <f>IF(C563="","",IFERROR(INDEX('연차관리대장'!$B$5:$B$204,MATCH(C563,'연차관리대장'!$A$5:$A$204,0)),""))</f>
        <v/>
      </c>
      <c r="E563" s="12">
        <f>IF(C563="","",IFERROR(INDEX('연차관리대장'!$C$5:$C$204,MATCH(C563,'연차관리대장'!$A$5:$A$204,0)),""))</f>
        <v/>
      </c>
      <c r="F563" s="12" t="n"/>
      <c r="G563" s="12" t="n"/>
      <c r="H563" s="12">
        <f>IF(F563="","",IF(OR(F563="오전 반차",F563="오후 반차"),0.5,IF(F563="연차",N(G563),0)))</f>
        <v/>
      </c>
      <c r="I563" s="7" t="n"/>
      <c r="J563" s="12" t="n"/>
      <c r="K563" s="12" t="n"/>
      <c r="L563" s="14" t="n"/>
      <c r="M563" s="12">
        <f>IF(AND(C563="",F563=""),"",IF(C563="","사번 미기재",IF(ISNA(MATCH(C563,'연차관리대장'!$A$5:$A$204,0)),"대장에 없는 사번",IF(A563="","사용일 미기재",IF(AND(F563="연차",G563=""),"일수 미기재",IF(AND(G563&lt;&gt;"",ISNUMBER(SEARCH("반차",F563)),N(G563)&lt;&gt;0.5),"반차는 0.5일",""))))))</f>
        <v/>
      </c>
    </row>
    <row r="564">
      <c r="A564" s="7" t="n"/>
      <c r="B564" s="7" t="n"/>
      <c r="C564" s="12" t="n"/>
      <c r="D564" s="12">
        <f>IF(C564="","",IFERROR(INDEX('연차관리대장'!$B$5:$B$204,MATCH(C564,'연차관리대장'!$A$5:$A$204,0)),""))</f>
        <v/>
      </c>
      <c r="E564" s="12">
        <f>IF(C564="","",IFERROR(INDEX('연차관리대장'!$C$5:$C$204,MATCH(C564,'연차관리대장'!$A$5:$A$204,0)),""))</f>
        <v/>
      </c>
      <c r="F564" s="12" t="n"/>
      <c r="G564" s="12" t="n"/>
      <c r="H564" s="12">
        <f>IF(F564="","",IF(OR(F564="오전 반차",F564="오후 반차"),0.5,IF(F564="연차",N(G564),0)))</f>
        <v/>
      </c>
      <c r="I564" s="7" t="n"/>
      <c r="J564" s="12" t="n"/>
      <c r="K564" s="12" t="n"/>
      <c r="L564" s="14" t="n"/>
      <c r="M564" s="12">
        <f>IF(AND(C564="",F564=""),"",IF(C564="","사번 미기재",IF(ISNA(MATCH(C564,'연차관리대장'!$A$5:$A$204,0)),"대장에 없는 사번",IF(A564="","사용일 미기재",IF(AND(F564="연차",G564=""),"일수 미기재",IF(AND(G564&lt;&gt;"",ISNUMBER(SEARCH("반차",F564)),N(G564)&lt;&gt;0.5),"반차는 0.5일",""))))))</f>
        <v/>
      </c>
    </row>
    <row r="565">
      <c r="A565" s="7" t="n"/>
      <c r="B565" s="7" t="n"/>
      <c r="C565" s="12" t="n"/>
      <c r="D565" s="12">
        <f>IF(C565="","",IFERROR(INDEX('연차관리대장'!$B$5:$B$204,MATCH(C565,'연차관리대장'!$A$5:$A$204,0)),""))</f>
        <v/>
      </c>
      <c r="E565" s="12">
        <f>IF(C565="","",IFERROR(INDEX('연차관리대장'!$C$5:$C$204,MATCH(C565,'연차관리대장'!$A$5:$A$204,0)),""))</f>
        <v/>
      </c>
      <c r="F565" s="12" t="n"/>
      <c r="G565" s="12" t="n"/>
      <c r="H565" s="12">
        <f>IF(F565="","",IF(OR(F565="오전 반차",F565="오후 반차"),0.5,IF(F565="연차",N(G565),0)))</f>
        <v/>
      </c>
      <c r="I565" s="7" t="n"/>
      <c r="J565" s="12" t="n"/>
      <c r="K565" s="12" t="n"/>
      <c r="L565" s="14" t="n"/>
      <c r="M565" s="12">
        <f>IF(AND(C565="",F565=""),"",IF(C565="","사번 미기재",IF(ISNA(MATCH(C565,'연차관리대장'!$A$5:$A$204,0)),"대장에 없는 사번",IF(A565="","사용일 미기재",IF(AND(F565="연차",G565=""),"일수 미기재",IF(AND(G565&lt;&gt;"",ISNUMBER(SEARCH("반차",F565)),N(G565)&lt;&gt;0.5),"반차는 0.5일",""))))))</f>
        <v/>
      </c>
    </row>
    <row r="566">
      <c r="A566" s="7" t="n"/>
      <c r="B566" s="7" t="n"/>
      <c r="C566" s="12" t="n"/>
      <c r="D566" s="12">
        <f>IF(C566="","",IFERROR(INDEX('연차관리대장'!$B$5:$B$204,MATCH(C566,'연차관리대장'!$A$5:$A$204,0)),""))</f>
        <v/>
      </c>
      <c r="E566" s="12">
        <f>IF(C566="","",IFERROR(INDEX('연차관리대장'!$C$5:$C$204,MATCH(C566,'연차관리대장'!$A$5:$A$204,0)),""))</f>
        <v/>
      </c>
      <c r="F566" s="12" t="n"/>
      <c r="G566" s="12" t="n"/>
      <c r="H566" s="12">
        <f>IF(F566="","",IF(OR(F566="오전 반차",F566="오후 반차"),0.5,IF(F566="연차",N(G566),0)))</f>
        <v/>
      </c>
      <c r="I566" s="7" t="n"/>
      <c r="J566" s="12" t="n"/>
      <c r="K566" s="12" t="n"/>
      <c r="L566" s="14" t="n"/>
      <c r="M566" s="12">
        <f>IF(AND(C566="",F566=""),"",IF(C566="","사번 미기재",IF(ISNA(MATCH(C566,'연차관리대장'!$A$5:$A$204,0)),"대장에 없는 사번",IF(A566="","사용일 미기재",IF(AND(F566="연차",G566=""),"일수 미기재",IF(AND(G566&lt;&gt;"",ISNUMBER(SEARCH("반차",F566)),N(G566)&lt;&gt;0.5),"반차는 0.5일",""))))))</f>
        <v/>
      </c>
    </row>
    <row r="567">
      <c r="A567" s="7" t="n"/>
      <c r="B567" s="7" t="n"/>
      <c r="C567" s="12" t="n"/>
      <c r="D567" s="12">
        <f>IF(C567="","",IFERROR(INDEX('연차관리대장'!$B$5:$B$204,MATCH(C567,'연차관리대장'!$A$5:$A$204,0)),""))</f>
        <v/>
      </c>
      <c r="E567" s="12">
        <f>IF(C567="","",IFERROR(INDEX('연차관리대장'!$C$5:$C$204,MATCH(C567,'연차관리대장'!$A$5:$A$204,0)),""))</f>
        <v/>
      </c>
      <c r="F567" s="12" t="n"/>
      <c r="G567" s="12" t="n"/>
      <c r="H567" s="12">
        <f>IF(F567="","",IF(OR(F567="오전 반차",F567="오후 반차"),0.5,IF(F567="연차",N(G567),0)))</f>
        <v/>
      </c>
      <c r="I567" s="7" t="n"/>
      <c r="J567" s="12" t="n"/>
      <c r="K567" s="12" t="n"/>
      <c r="L567" s="14" t="n"/>
      <c r="M567" s="12">
        <f>IF(AND(C567="",F567=""),"",IF(C567="","사번 미기재",IF(ISNA(MATCH(C567,'연차관리대장'!$A$5:$A$204,0)),"대장에 없는 사번",IF(A567="","사용일 미기재",IF(AND(F567="연차",G567=""),"일수 미기재",IF(AND(G567&lt;&gt;"",ISNUMBER(SEARCH("반차",F567)),N(G567)&lt;&gt;0.5),"반차는 0.5일",""))))))</f>
        <v/>
      </c>
    </row>
    <row r="568">
      <c r="A568" s="7" t="n"/>
      <c r="B568" s="7" t="n"/>
      <c r="C568" s="12" t="n"/>
      <c r="D568" s="12">
        <f>IF(C568="","",IFERROR(INDEX('연차관리대장'!$B$5:$B$204,MATCH(C568,'연차관리대장'!$A$5:$A$204,0)),""))</f>
        <v/>
      </c>
      <c r="E568" s="12">
        <f>IF(C568="","",IFERROR(INDEX('연차관리대장'!$C$5:$C$204,MATCH(C568,'연차관리대장'!$A$5:$A$204,0)),""))</f>
        <v/>
      </c>
      <c r="F568" s="12" t="n"/>
      <c r="G568" s="12" t="n"/>
      <c r="H568" s="12">
        <f>IF(F568="","",IF(OR(F568="오전 반차",F568="오후 반차"),0.5,IF(F568="연차",N(G568),0)))</f>
        <v/>
      </c>
      <c r="I568" s="7" t="n"/>
      <c r="J568" s="12" t="n"/>
      <c r="K568" s="12" t="n"/>
      <c r="L568" s="14" t="n"/>
      <c r="M568" s="12">
        <f>IF(AND(C568="",F568=""),"",IF(C568="","사번 미기재",IF(ISNA(MATCH(C568,'연차관리대장'!$A$5:$A$204,0)),"대장에 없는 사번",IF(A568="","사용일 미기재",IF(AND(F568="연차",G568=""),"일수 미기재",IF(AND(G568&lt;&gt;"",ISNUMBER(SEARCH("반차",F568)),N(G568)&lt;&gt;0.5),"반차는 0.5일",""))))))</f>
        <v/>
      </c>
    </row>
    <row r="569">
      <c r="A569" s="7" t="n"/>
      <c r="B569" s="7" t="n"/>
      <c r="C569" s="12" t="n"/>
      <c r="D569" s="12">
        <f>IF(C569="","",IFERROR(INDEX('연차관리대장'!$B$5:$B$204,MATCH(C569,'연차관리대장'!$A$5:$A$204,0)),""))</f>
        <v/>
      </c>
      <c r="E569" s="12">
        <f>IF(C569="","",IFERROR(INDEX('연차관리대장'!$C$5:$C$204,MATCH(C569,'연차관리대장'!$A$5:$A$204,0)),""))</f>
        <v/>
      </c>
      <c r="F569" s="12" t="n"/>
      <c r="G569" s="12" t="n"/>
      <c r="H569" s="12">
        <f>IF(F569="","",IF(OR(F569="오전 반차",F569="오후 반차"),0.5,IF(F569="연차",N(G569),0)))</f>
        <v/>
      </c>
      <c r="I569" s="7" t="n"/>
      <c r="J569" s="12" t="n"/>
      <c r="K569" s="12" t="n"/>
      <c r="L569" s="14" t="n"/>
      <c r="M569" s="12">
        <f>IF(AND(C569="",F569=""),"",IF(C569="","사번 미기재",IF(ISNA(MATCH(C569,'연차관리대장'!$A$5:$A$204,0)),"대장에 없는 사번",IF(A569="","사용일 미기재",IF(AND(F569="연차",G569=""),"일수 미기재",IF(AND(G569&lt;&gt;"",ISNUMBER(SEARCH("반차",F569)),N(G569)&lt;&gt;0.5),"반차는 0.5일",""))))))</f>
        <v/>
      </c>
    </row>
    <row r="570">
      <c r="A570" s="7" t="n"/>
      <c r="B570" s="7" t="n"/>
      <c r="C570" s="12" t="n"/>
      <c r="D570" s="12">
        <f>IF(C570="","",IFERROR(INDEX('연차관리대장'!$B$5:$B$204,MATCH(C570,'연차관리대장'!$A$5:$A$204,0)),""))</f>
        <v/>
      </c>
      <c r="E570" s="12">
        <f>IF(C570="","",IFERROR(INDEX('연차관리대장'!$C$5:$C$204,MATCH(C570,'연차관리대장'!$A$5:$A$204,0)),""))</f>
        <v/>
      </c>
      <c r="F570" s="12" t="n"/>
      <c r="G570" s="12" t="n"/>
      <c r="H570" s="12">
        <f>IF(F570="","",IF(OR(F570="오전 반차",F570="오후 반차"),0.5,IF(F570="연차",N(G570),0)))</f>
        <v/>
      </c>
      <c r="I570" s="7" t="n"/>
      <c r="J570" s="12" t="n"/>
      <c r="K570" s="12" t="n"/>
      <c r="L570" s="14" t="n"/>
      <c r="M570" s="12">
        <f>IF(AND(C570="",F570=""),"",IF(C570="","사번 미기재",IF(ISNA(MATCH(C570,'연차관리대장'!$A$5:$A$204,0)),"대장에 없는 사번",IF(A570="","사용일 미기재",IF(AND(F570="연차",G570=""),"일수 미기재",IF(AND(G570&lt;&gt;"",ISNUMBER(SEARCH("반차",F570)),N(G570)&lt;&gt;0.5),"반차는 0.5일",""))))))</f>
        <v/>
      </c>
    </row>
    <row r="571">
      <c r="A571" s="7" t="n"/>
      <c r="B571" s="7" t="n"/>
      <c r="C571" s="12" t="n"/>
      <c r="D571" s="12">
        <f>IF(C571="","",IFERROR(INDEX('연차관리대장'!$B$5:$B$204,MATCH(C571,'연차관리대장'!$A$5:$A$204,0)),""))</f>
        <v/>
      </c>
      <c r="E571" s="12">
        <f>IF(C571="","",IFERROR(INDEX('연차관리대장'!$C$5:$C$204,MATCH(C571,'연차관리대장'!$A$5:$A$204,0)),""))</f>
        <v/>
      </c>
      <c r="F571" s="12" t="n"/>
      <c r="G571" s="12" t="n"/>
      <c r="H571" s="12">
        <f>IF(F571="","",IF(OR(F571="오전 반차",F571="오후 반차"),0.5,IF(F571="연차",N(G571),0)))</f>
        <v/>
      </c>
      <c r="I571" s="7" t="n"/>
      <c r="J571" s="12" t="n"/>
      <c r="K571" s="12" t="n"/>
      <c r="L571" s="14" t="n"/>
      <c r="M571" s="12">
        <f>IF(AND(C571="",F571=""),"",IF(C571="","사번 미기재",IF(ISNA(MATCH(C571,'연차관리대장'!$A$5:$A$204,0)),"대장에 없는 사번",IF(A571="","사용일 미기재",IF(AND(F571="연차",G571=""),"일수 미기재",IF(AND(G571&lt;&gt;"",ISNUMBER(SEARCH("반차",F571)),N(G571)&lt;&gt;0.5),"반차는 0.5일",""))))))</f>
        <v/>
      </c>
    </row>
    <row r="572">
      <c r="A572" s="7" t="n"/>
      <c r="B572" s="7" t="n"/>
      <c r="C572" s="12" t="n"/>
      <c r="D572" s="12">
        <f>IF(C572="","",IFERROR(INDEX('연차관리대장'!$B$5:$B$204,MATCH(C572,'연차관리대장'!$A$5:$A$204,0)),""))</f>
        <v/>
      </c>
      <c r="E572" s="12">
        <f>IF(C572="","",IFERROR(INDEX('연차관리대장'!$C$5:$C$204,MATCH(C572,'연차관리대장'!$A$5:$A$204,0)),""))</f>
        <v/>
      </c>
      <c r="F572" s="12" t="n"/>
      <c r="G572" s="12" t="n"/>
      <c r="H572" s="12">
        <f>IF(F572="","",IF(OR(F572="오전 반차",F572="오후 반차"),0.5,IF(F572="연차",N(G572),0)))</f>
        <v/>
      </c>
      <c r="I572" s="7" t="n"/>
      <c r="J572" s="12" t="n"/>
      <c r="K572" s="12" t="n"/>
      <c r="L572" s="14" t="n"/>
      <c r="M572" s="12">
        <f>IF(AND(C572="",F572=""),"",IF(C572="","사번 미기재",IF(ISNA(MATCH(C572,'연차관리대장'!$A$5:$A$204,0)),"대장에 없는 사번",IF(A572="","사용일 미기재",IF(AND(F572="연차",G572=""),"일수 미기재",IF(AND(G572&lt;&gt;"",ISNUMBER(SEARCH("반차",F572)),N(G572)&lt;&gt;0.5),"반차는 0.5일",""))))))</f>
        <v/>
      </c>
    </row>
    <row r="573">
      <c r="A573" s="7" t="n"/>
      <c r="B573" s="7" t="n"/>
      <c r="C573" s="12" t="n"/>
      <c r="D573" s="12">
        <f>IF(C573="","",IFERROR(INDEX('연차관리대장'!$B$5:$B$204,MATCH(C573,'연차관리대장'!$A$5:$A$204,0)),""))</f>
        <v/>
      </c>
      <c r="E573" s="12">
        <f>IF(C573="","",IFERROR(INDEX('연차관리대장'!$C$5:$C$204,MATCH(C573,'연차관리대장'!$A$5:$A$204,0)),""))</f>
        <v/>
      </c>
      <c r="F573" s="12" t="n"/>
      <c r="G573" s="12" t="n"/>
      <c r="H573" s="12">
        <f>IF(F573="","",IF(OR(F573="오전 반차",F573="오후 반차"),0.5,IF(F573="연차",N(G573),0)))</f>
        <v/>
      </c>
      <c r="I573" s="7" t="n"/>
      <c r="J573" s="12" t="n"/>
      <c r="K573" s="12" t="n"/>
      <c r="L573" s="14" t="n"/>
      <c r="M573" s="12">
        <f>IF(AND(C573="",F573=""),"",IF(C573="","사번 미기재",IF(ISNA(MATCH(C573,'연차관리대장'!$A$5:$A$204,0)),"대장에 없는 사번",IF(A573="","사용일 미기재",IF(AND(F573="연차",G573=""),"일수 미기재",IF(AND(G573&lt;&gt;"",ISNUMBER(SEARCH("반차",F573)),N(G573)&lt;&gt;0.5),"반차는 0.5일",""))))))</f>
        <v/>
      </c>
    </row>
    <row r="574">
      <c r="A574" s="7" t="n"/>
      <c r="B574" s="7" t="n"/>
      <c r="C574" s="12" t="n"/>
      <c r="D574" s="12">
        <f>IF(C574="","",IFERROR(INDEX('연차관리대장'!$B$5:$B$204,MATCH(C574,'연차관리대장'!$A$5:$A$204,0)),""))</f>
        <v/>
      </c>
      <c r="E574" s="12">
        <f>IF(C574="","",IFERROR(INDEX('연차관리대장'!$C$5:$C$204,MATCH(C574,'연차관리대장'!$A$5:$A$204,0)),""))</f>
        <v/>
      </c>
      <c r="F574" s="12" t="n"/>
      <c r="G574" s="12" t="n"/>
      <c r="H574" s="12">
        <f>IF(F574="","",IF(OR(F574="오전 반차",F574="오후 반차"),0.5,IF(F574="연차",N(G574),0)))</f>
        <v/>
      </c>
      <c r="I574" s="7" t="n"/>
      <c r="J574" s="12" t="n"/>
      <c r="K574" s="12" t="n"/>
      <c r="L574" s="14" t="n"/>
      <c r="M574" s="12">
        <f>IF(AND(C574="",F574=""),"",IF(C574="","사번 미기재",IF(ISNA(MATCH(C574,'연차관리대장'!$A$5:$A$204,0)),"대장에 없는 사번",IF(A574="","사용일 미기재",IF(AND(F574="연차",G574=""),"일수 미기재",IF(AND(G574&lt;&gt;"",ISNUMBER(SEARCH("반차",F574)),N(G574)&lt;&gt;0.5),"반차는 0.5일",""))))))</f>
        <v/>
      </c>
    </row>
    <row r="575">
      <c r="A575" s="7" t="n"/>
      <c r="B575" s="7" t="n"/>
      <c r="C575" s="12" t="n"/>
      <c r="D575" s="12">
        <f>IF(C575="","",IFERROR(INDEX('연차관리대장'!$B$5:$B$204,MATCH(C575,'연차관리대장'!$A$5:$A$204,0)),""))</f>
        <v/>
      </c>
      <c r="E575" s="12">
        <f>IF(C575="","",IFERROR(INDEX('연차관리대장'!$C$5:$C$204,MATCH(C575,'연차관리대장'!$A$5:$A$204,0)),""))</f>
        <v/>
      </c>
      <c r="F575" s="12" t="n"/>
      <c r="G575" s="12" t="n"/>
      <c r="H575" s="12">
        <f>IF(F575="","",IF(OR(F575="오전 반차",F575="오후 반차"),0.5,IF(F575="연차",N(G575),0)))</f>
        <v/>
      </c>
      <c r="I575" s="7" t="n"/>
      <c r="J575" s="12" t="n"/>
      <c r="K575" s="12" t="n"/>
      <c r="L575" s="14" t="n"/>
      <c r="M575" s="12">
        <f>IF(AND(C575="",F575=""),"",IF(C575="","사번 미기재",IF(ISNA(MATCH(C575,'연차관리대장'!$A$5:$A$204,0)),"대장에 없는 사번",IF(A575="","사용일 미기재",IF(AND(F575="연차",G575=""),"일수 미기재",IF(AND(G575&lt;&gt;"",ISNUMBER(SEARCH("반차",F575)),N(G575)&lt;&gt;0.5),"반차는 0.5일",""))))))</f>
        <v/>
      </c>
    </row>
    <row r="576">
      <c r="A576" s="7" t="n"/>
      <c r="B576" s="7" t="n"/>
      <c r="C576" s="12" t="n"/>
      <c r="D576" s="12">
        <f>IF(C576="","",IFERROR(INDEX('연차관리대장'!$B$5:$B$204,MATCH(C576,'연차관리대장'!$A$5:$A$204,0)),""))</f>
        <v/>
      </c>
      <c r="E576" s="12">
        <f>IF(C576="","",IFERROR(INDEX('연차관리대장'!$C$5:$C$204,MATCH(C576,'연차관리대장'!$A$5:$A$204,0)),""))</f>
        <v/>
      </c>
      <c r="F576" s="12" t="n"/>
      <c r="G576" s="12" t="n"/>
      <c r="H576" s="12">
        <f>IF(F576="","",IF(OR(F576="오전 반차",F576="오후 반차"),0.5,IF(F576="연차",N(G576),0)))</f>
        <v/>
      </c>
      <c r="I576" s="7" t="n"/>
      <c r="J576" s="12" t="n"/>
      <c r="K576" s="12" t="n"/>
      <c r="L576" s="14" t="n"/>
      <c r="M576" s="12">
        <f>IF(AND(C576="",F576=""),"",IF(C576="","사번 미기재",IF(ISNA(MATCH(C576,'연차관리대장'!$A$5:$A$204,0)),"대장에 없는 사번",IF(A576="","사용일 미기재",IF(AND(F576="연차",G576=""),"일수 미기재",IF(AND(G576&lt;&gt;"",ISNUMBER(SEARCH("반차",F576)),N(G576)&lt;&gt;0.5),"반차는 0.5일",""))))))</f>
        <v/>
      </c>
    </row>
    <row r="577">
      <c r="A577" s="7" t="n"/>
      <c r="B577" s="7" t="n"/>
      <c r="C577" s="12" t="n"/>
      <c r="D577" s="12">
        <f>IF(C577="","",IFERROR(INDEX('연차관리대장'!$B$5:$B$204,MATCH(C577,'연차관리대장'!$A$5:$A$204,0)),""))</f>
        <v/>
      </c>
      <c r="E577" s="12">
        <f>IF(C577="","",IFERROR(INDEX('연차관리대장'!$C$5:$C$204,MATCH(C577,'연차관리대장'!$A$5:$A$204,0)),""))</f>
        <v/>
      </c>
      <c r="F577" s="12" t="n"/>
      <c r="G577" s="12" t="n"/>
      <c r="H577" s="12">
        <f>IF(F577="","",IF(OR(F577="오전 반차",F577="오후 반차"),0.5,IF(F577="연차",N(G577),0)))</f>
        <v/>
      </c>
      <c r="I577" s="7" t="n"/>
      <c r="J577" s="12" t="n"/>
      <c r="K577" s="12" t="n"/>
      <c r="L577" s="14" t="n"/>
      <c r="M577" s="12">
        <f>IF(AND(C577="",F577=""),"",IF(C577="","사번 미기재",IF(ISNA(MATCH(C577,'연차관리대장'!$A$5:$A$204,0)),"대장에 없는 사번",IF(A577="","사용일 미기재",IF(AND(F577="연차",G577=""),"일수 미기재",IF(AND(G577&lt;&gt;"",ISNUMBER(SEARCH("반차",F577)),N(G577)&lt;&gt;0.5),"반차는 0.5일",""))))))</f>
        <v/>
      </c>
    </row>
    <row r="578">
      <c r="A578" s="7" t="n"/>
      <c r="B578" s="7" t="n"/>
      <c r="C578" s="12" t="n"/>
      <c r="D578" s="12">
        <f>IF(C578="","",IFERROR(INDEX('연차관리대장'!$B$5:$B$204,MATCH(C578,'연차관리대장'!$A$5:$A$204,0)),""))</f>
        <v/>
      </c>
      <c r="E578" s="12">
        <f>IF(C578="","",IFERROR(INDEX('연차관리대장'!$C$5:$C$204,MATCH(C578,'연차관리대장'!$A$5:$A$204,0)),""))</f>
        <v/>
      </c>
      <c r="F578" s="12" t="n"/>
      <c r="G578" s="12" t="n"/>
      <c r="H578" s="12">
        <f>IF(F578="","",IF(OR(F578="오전 반차",F578="오후 반차"),0.5,IF(F578="연차",N(G578),0)))</f>
        <v/>
      </c>
      <c r="I578" s="7" t="n"/>
      <c r="J578" s="12" t="n"/>
      <c r="K578" s="12" t="n"/>
      <c r="L578" s="14" t="n"/>
      <c r="M578" s="12">
        <f>IF(AND(C578="",F578=""),"",IF(C578="","사번 미기재",IF(ISNA(MATCH(C578,'연차관리대장'!$A$5:$A$204,0)),"대장에 없는 사번",IF(A578="","사용일 미기재",IF(AND(F578="연차",G578=""),"일수 미기재",IF(AND(G578&lt;&gt;"",ISNUMBER(SEARCH("반차",F578)),N(G578)&lt;&gt;0.5),"반차는 0.5일",""))))))</f>
        <v/>
      </c>
    </row>
    <row r="579">
      <c r="A579" s="7" t="n"/>
      <c r="B579" s="7" t="n"/>
      <c r="C579" s="12" t="n"/>
      <c r="D579" s="12">
        <f>IF(C579="","",IFERROR(INDEX('연차관리대장'!$B$5:$B$204,MATCH(C579,'연차관리대장'!$A$5:$A$204,0)),""))</f>
        <v/>
      </c>
      <c r="E579" s="12">
        <f>IF(C579="","",IFERROR(INDEX('연차관리대장'!$C$5:$C$204,MATCH(C579,'연차관리대장'!$A$5:$A$204,0)),""))</f>
        <v/>
      </c>
      <c r="F579" s="12" t="n"/>
      <c r="G579" s="12" t="n"/>
      <c r="H579" s="12">
        <f>IF(F579="","",IF(OR(F579="오전 반차",F579="오후 반차"),0.5,IF(F579="연차",N(G579),0)))</f>
        <v/>
      </c>
      <c r="I579" s="7" t="n"/>
      <c r="J579" s="12" t="n"/>
      <c r="K579" s="12" t="n"/>
      <c r="L579" s="14" t="n"/>
      <c r="M579" s="12">
        <f>IF(AND(C579="",F579=""),"",IF(C579="","사번 미기재",IF(ISNA(MATCH(C579,'연차관리대장'!$A$5:$A$204,0)),"대장에 없는 사번",IF(A579="","사용일 미기재",IF(AND(F579="연차",G579=""),"일수 미기재",IF(AND(G579&lt;&gt;"",ISNUMBER(SEARCH("반차",F579)),N(G579)&lt;&gt;0.5),"반차는 0.5일",""))))))</f>
        <v/>
      </c>
    </row>
    <row r="580">
      <c r="A580" s="7" t="n"/>
      <c r="B580" s="7" t="n"/>
      <c r="C580" s="12" t="n"/>
      <c r="D580" s="12">
        <f>IF(C580="","",IFERROR(INDEX('연차관리대장'!$B$5:$B$204,MATCH(C580,'연차관리대장'!$A$5:$A$204,0)),""))</f>
        <v/>
      </c>
      <c r="E580" s="12">
        <f>IF(C580="","",IFERROR(INDEX('연차관리대장'!$C$5:$C$204,MATCH(C580,'연차관리대장'!$A$5:$A$204,0)),""))</f>
        <v/>
      </c>
      <c r="F580" s="12" t="n"/>
      <c r="G580" s="12" t="n"/>
      <c r="H580" s="12">
        <f>IF(F580="","",IF(OR(F580="오전 반차",F580="오후 반차"),0.5,IF(F580="연차",N(G580),0)))</f>
        <v/>
      </c>
      <c r="I580" s="7" t="n"/>
      <c r="J580" s="12" t="n"/>
      <c r="K580" s="12" t="n"/>
      <c r="L580" s="14" t="n"/>
      <c r="M580" s="12">
        <f>IF(AND(C580="",F580=""),"",IF(C580="","사번 미기재",IF(ISNA(MATCH(C580,'연차관리대장'!$A$5:$A$204,0)),"대장에 없는 사번",IF(A580="","사용일 미기재",IF(AND(F580="연차",G580=""),"일수 미기재",IF(AND(G580&lt;&gt;"",ISNUMBER(SEARCH("반차",F580)),N(G580)&lt;&gt;0.5),"반차는 0.5일",""))))))</f>
        <v/>
      </c>
    </row>
    <row r="581">
      <c r="A581" s="7" t="n"/>
      <c r="B581" s="7" t="n"/>
      <c r="C581" s="12" t="n"/>
      <c r="D581" s="12">
        <f>IF(C581="","",IFERROR(INDEX('연차관리대장'!$B$5:$B$204,MATCH(C581,'연차관리대장'!$A$5:$A$204,0)),""))</f>
        <v/>
      </c>
      <c r="E581" s="12">
        <f>IF(C581="","",IFERROR(INDEX('연차관리대장'!$C$5:$C$204,MATCH(C581,'연차관리대장'!$A$5:$A$204,0)),""))</f>
        <v/>
      </c>
      <c r="F581" s="12" t="n"/>
      <c r="G581" s="12" t="n"/>
      <c r="H581" s="12">
        <f>IF(F581="","",IF(OR(F581="오전 반차",F581="오후 반차"),0.5,IF(F581="연차",N(G581),0)))</f>
        <v/>
      </c>
      <c r="I581" s="7" t="n"/>
      <c r="J581" s="12" t="n"/>
      <c r="K581" s="12" t="n"/>
      <c r="L581" s="14" t="n"/>
      <c r="M581" s="12">
        <f>IF(AND(C581="",F581=""),"",IF(C581="","사번 미기재",IF(ISNA(MATCH(C581,'연차관리대장'!$A$5:$A$204,0)),"대장에 없는 사번",IF(A581="","사용일 미기재",IF(AND(F581="연차",G581=""),"일수 미기재",IF(AND(G581&lt;&gt;"",ISNUMBER(SEARCH("반차",F581)),N(G581)&lt;&gt;0.5),"반차는 0.5일",""))))))</f>
        <v/>
      </c>
    </row>
    <row r="582">
      <c r="A582" s="7" t="n"/>
      <c r="B582" s="7" t="n"/>
      <c r="C582" s="12" t="n"/>
      <c r="D582" s="12">
        <f>IF(C582="","",IFERROR(INDEX('연차관리대장'!$B$5:$B$204,MATCH(C582,'연차관리대장'!$A$5:$A$204,0)),""))</f>
        <v/>
      </c>
      <c r="E582" s="12">
        <f>IF(C582="","",IFERROR(INDEX('연차관리대장'!$C$5:$C$204,MATCH(C582,'연차관리대장'!$A$5:$A$204,0)),""))</f>
        <v/>
      </c>
      <c r="F582" s="12" t="n"/>
      <c r="G582" s="12" t="n"/>
      <c r="H582" s="12">
        <f>IF(F582="","",IF(OR(F582="오전 반차",F582="오후 반차"),0.5,IF(F582="연차",N(G582),0)))</f>
        <v/>
      </c>
      <c r="I582" s="7" t="n"/>
      <c r="J582" s="12" t="n"/>
      <c r="K582" s="12" t="n"/>
      <c r="L582" s="14" t="n"/>
      <c r="M582" s="12">
        <f>IF(AND(C582="",F582=""),"",IF(C582="","사번 미기재",IF(ISNA(MATCH(C582,'연차관리대장'!$A$5:$A$204,0)),"대장에 없는 사번",IF(A582="","사용일 미기재",IF(AND(F582="연차",G582=""),"일수 미기재",IF(AND(G582&lt;&gt;"",ISNUMBER(SEARCH("반차",F582)),N(G582)&lt;&gt;0.5),"반차는 0.5일",""))))))</f>
        <v/>
      </c>
    </row>
    <row r="583">
      <c r="A583" s="7" t="n"/>
      <c r="B583" s="7" t="n"/>
      <c r="C583" s="12" t="n"/>
      <c r="D583" s="12">
        <f>IF(C583="","",IFERROR(INDEX('연차관리대장'!$B$5:$B$204,MATCH(C583,'연차관리대장'!$A$5:$A$204,0)),""))</f>
        <v/>
      </c>
      <c r="E583" s="12">
        <f>IF(C583="","",IFERROR(INDEX('연차관리대장'!$C$5:$C$204,MATCH(C583,'연차관리대장'!$A$5:$A$204,0)),""))</f>
        <v/>
      </c>
      <c r="F583" s="12" t="n"/>
      <c r="G583" s="12" t="n"/>
      <c r="H583" s="12">
        <f>IF(F583="","",IF(OR(F583="오전 반차",F583="오후 반차"),0.5,IF(F583="연차",N(G583),0)))</f>
        <v/>
      </c>
      <c r="I583" s="7" t="n"/>
      <c r="J583" s="12" t="n"/>
      <c r="K583" s="12" t="n"/>
      <c r="L583" s="14" t="n"/>
      <c r="M583" s="12">
        <f>IF(AND(C583="",F583=""),"",IF(C583="","사번 미기재",IF(ISNA(MATCH(C583,'연차관리대장'!$A$5:$A$204,0)),"대장에 없는 사번",IF(A583="","사용일 미기재",IF(AND(F583="연차",G583=""),"일수 미기재",IF(AND(G583&lt;&gt;"",ISNUMBER(SEARCH("반차",F583)),N(G583)&lt;&gt;0.5),"반차는 0.5일",""))))))</f>
        <v/>
      </c>
    </row>
    <row r="584">
      <c r="A584" s="7" t="n"/>
      <c r="B584" s="7" t="n"/>
      <c r="C584" s="12" t="n"/>
      <c r="D584" s="12">
        <f>IF(C584="","",IFERROR(INDEX('연차관리대장'!$B$5:$B$204,MATCH(C584,'연차관리대장'!$A$5:$A$204,0)),""))</f>
        <v/>
      </c>
      <c r="E584" s="12">
        <f>IF(C584="","",IFERROR(INDEX('연차관리대장'!$C$5:$C$204,MATCH(C584,'연차관리대장'!$A$5:$A$204,0)),""))</f>
        <v/>
      </c>
      <c r="F584" s="12" t="n"/>
      <c r="G584" s="12" t="n"/>
      <c r="H584" s="12">
        <f>IF(F584="","",IF(OR(F584="오전 반차",F584="오후 반차"),0.5,IF(F584="연차",N(G584),0)))</f>
        <v/>
      </c>
      <c r="I584" s="7" t="n"/>
      <c r="J584" s="12" t="n"/>
      <c r="K584" s="12" t="n"/>
      <c r="L584" s="14" t="n"/>
      <c r="M584" s="12">
        <f>IF(AND(C584="",F584=""),"",IF(C584="","사번 미기재",IF(ISNA(MATCH(C584,'연차관리대장'!$A$5:$A$204,0)),"대장에 없는 사번",IF(A584="","사용일 미기재",IF(AND(F584="연차",G584=""),"일수 미기재",IF(AND(G584&lt;&gt;"",ISNUMBER(SEARCH("반차",F584)),N(G584)&lt;&gt;0.5),"반차는 0.5일",""))))))</f>
        <v/>
      </c>
    </row>
    <row r="585">
      <c r="A585" s="7" t="n"/>
      <c r="B585" s="7" t="n"/>
      <c r="C585" s="12" t="n"/>
      <c r="D585" s="12">
        <f>IF(C585="","",IFERROR(INDEX('연차관리대장'!$B$5:$B$204,MATCH(C585,'연차관리대장'!$A$5:$A$204,0)),""))</f>
        <v/>
      </c>
      <c r="E585" s="12">
        <f>IF(C585="","",IFERROR(INDEX('연차관리대장'!$C$5:$C$204,MATCH(C585,'연차관리대장'!$A$5:$A$204,0)),""))</f>
        <v/>
      </c>
      <c r="F585" s="12" t="n"/>
      <c r="G585" s="12" t="n"/>
      <c r="H585" s="12">
        <f>IF(F585="","",IF(OR(F585="오전 반차",F585="오후 반차"),0.5,IF(F585="연차",N(G585),0)))</f>
        <v/>
      </c>
      <c r="I585" s="7" t="n"/>
      <c r="J585" s="12" t="n"/>
      <c r="K585" s="12" t="n"/>
      <c r="L585" s="14" t="n"/>
      <c r="M585" s="12">
        <f>IF(AND(C585="",F585=""),"",IF(C585="","사번 미기재",IF(ISNA(MATCH(C585,'연차관리대장'!$A$5:$A$204,0)),"대장에 없는 사번",IF(A585="","사용일 미기재",IF(AND(F585="연차",G585=""),"일수 미기재",IF(AND(G585&lt;&gt;"",ISNUMBER(SEARCH("반차",F585)),N(G585)&lt;&gt;0.5),"반차는 0.5일",""))))))</f>
        <v/>
      </c>
    </row>
    <row r="586">
      <c r="A586" s="7" t="n"/>
      <c r="B586" s="7" t="n"/>
      <c r="C586" s="12" t="n"/>
      <c r="D586" s="12">
        <f>IF(C586="","",IFERROR(INDEX('연차관리대장'!$B$5:$B$204,MATCH(C586,'연차관리대장'!$A$5:$A$204,0)),""))</f>
        <v/>
      </c>
      <c r="E586" s="12">
        <f>IF(C586="","",IFERROR(INDEX('연차관리대장'!$C$5:$C$204,MATCH(C586,'연차관리대장'!$A$5:$A$204,0)),""))</f>
        <v/>
      </c>
      <c r="F586" s="12" t="n"/>
      <c r="G586" s="12" t="n"/>
      <c r="H586" s="12">
        <f>IF(F586="","",IF(OR(F586="오전 반차",F586="오후 반차"),0.5,IF(F586="연차",N(G586),0)))</f>
        <v/>
      </c>
      <c r="I586" s="7" t="n"/>
      <c r="J586" s="12" t="n"/>
      <c r="K586" s="12" t="n"/>
      <c r="L586" s="14" t="n"/>
      <c r="M586" s="12">
        <f>IF(AND(C586="",F586=""),"",IF(C586="","사번 미기재",IF(ISNA(MATCH(C586,'연차관리대장'!$A$5:$A$204,0)),"대장에 없는 사번",IF(A586="","사용일 미기재",IF(AND(F586="연차",G586=""),"일수 미기재",IF(AND(G586&lt;&gt;"",ISNUMBER(SEARCH("반차",F586)),N(G586)&lt;&gt;0.5),"반차는 0.5일",""))))))</f>
        <v/>
      </c>
    </row>
    <row r="587">
      <c r="A587" s="7" t="n"/>
      <c r="B587" s="7" t="n"/>
      <c r="C587" s="12" t="n"/>
      <c r="D587" s="12">
        <f>IF(C587="","",IFERROR(INDEX('연차관리대장'!$B$5:$B$204,MATCH(C587,'연차관리대장'!$A$5:$A$204,0)),""))</f>
        <v/>
      </c>
      <c r="E587" s="12">
        <f>IF(C587="","",IFERROR(INDEX('연차관리대장'!$C$5:$C$204,MATCH(C587,'연차관리대장'!$A$5:$A$204,0)),""))</f>
        <v/>
      </c>
      <c r="F587" s="12" t="n"/>
      <c r="G587" s="12" t="n"/>
      <c r="H587" s="12">
        <f>IF(F587="","",IF(OR(F587="오전 반차",F587="오후 반차"),0.5,IF(F587="연차",N(G587),0)))</f>
        <v/>
      </c>
      <c r="I587" s="7" t="n"/>
      <c r="J587" s="12" t="n"/>
      <c r="K587" s="12" t="n"/>
      <c r="L587" s="14" t="n"/>
      <c r="M587" s="12">
        <f>IF(AND(C587="",F587=""),"",IF(C587="","사번 미기재",IF(ISNA(MATCH(C587,'연차관리대장'!$A$5:$A$204,0)),"대장에 없는 사번",IF(A587="","사용일 미기재",IF(AND(F587="연차",G587=""),"일수 미기재",IF(AND(G587&lt;&gt;"",ISNUMBER(SEARCH("반차",F587)),N(G587)&lt;&gt;0.5),"반차는 0.5일",""))))))</f>
        <v/>
      </c>
    </row>
    <row r="588">
      <c r="A588" s="7" t="n"/>
      <c r="B588" s="7" t="n"/>
      <c r="C588" s="12" t="n"/>
      <c r="D588" s="12">
        <f>IF(C588="","",IFERROR(INDEX('연차관리대장'!$B$5:$B$204,MATCH(C588,'연차관리대장'!$A$5:$A$204,0)),""))</f>
        <v/>
      </c>
      <c r="E588" s="12">
        <f>IF(C588="","",IFERROR(INDEX('연차관리대장'!$C$5:$C$204,MATCH(C588,'연차관리대장'!$A$5:$A$204,0)),""))</f>
        <v/>
      </c>
      <c r="F588" s="12" t="n"/>
      <c r="G588" s="12" t="n"/>
      <c r="H588" s="12">
        <f>IF(F588="","",IF(OR(F588="오전 반차",F588="오후 반차"),0.5,IF(F588="연차",N(G588),0)))</f>
        <v/>
      </c>
      <c r="I588" s="7" t="n"/>
      <c r="J588" s="12" t="n"/>
      <c r="K588" s="12" t="n"/>
      <c r="L588" s="14" t="n"/>
      <c r="M588" s="12">
        <f>IF(AND(C588="",F588=""),"",IF(C588="","사번 미기재",IF(ISNA(MATCH(C588,'연차관리대장'!$A$5:$A$204,0)),"대장에 없는 사번",IF(A588="","사용일 미기재",IF(AND(F588="연차",G588=""),"일수 미기재",IF(AND(G588&lt;&gt;"",ISNUMBER(SEARCH("반차",F588)),N(G588)&lt;&gt;0.5),"반차는 0.5일",""))))))</f>
        <v/>
      </c>
    </row>
    <row r="589">
      <c r="A589" s="7" t="n"/>
      <c r="B589" s="7" t="n"/>
      <c r="C589" s="12" t="n"/>
      <c r="D589" s="12">
        <f>IF(C589="","",IFERROR(INDEX('연차관리대장'!$B$5:$B$204,MATCH(C589,'연차관리대장'!$A$5:$A$204,0)),""))</f>
        <v/>
      </c>
      <c r="E589" s="12">
        <f>IF(C589="","",IFERROR(INDEX('연차관리대장'!$C$5:$C$204,MATCH(C589,'연차관리대장'!$A$5:$A$204,0)),""))</f>
        <v/>
      </c>
      <c r="F589" s="12" t="n"/>
      <c r="G589" s="12" t="n"/>
      <c r="H589" s="12">
        <f>IF(F589="","",IF(OR(F589="오전 반차",F589="오후 반차"),0.5,IF(F589="연차",N(G589),0)))</f>
        <v/>
      </c>
      <c r="I589" s="7" t="n"/>
      <c r="J589" s="12" t="n"/>
      <c r="K589" s="12" t="n"/>
      <c r="L589" s="14" t="n"/>
      <c r="M589" s="12">
        <f>IF(AND(C589="",F589=""),"",IF(C589="","사번 미기재",IF(ISNA(MATCH(C589,'연차관리대장'!$A$5:$A$204,0)),"대장에 없는 사번",IF(A589="","사용일 미기재",IF(AND(F589="연차",G589=""),"일수 미기재",IF(AND(G589&lt;&gt;"",ISNUMBER(SEARCH("반차",F589)),N(G589)&lt;&gt;0.5),"반차는 0.5일",""))))))</f>
        <v/>
      </c>
    </row>
    <row r="590">
      <c r="A590" s="7" t="n"/>
      <c r="B590" s="7" t="n"/>
      <c r="C590" s="12" t="n"/>
      <c r="D590" s="12">
        <f>IF(C590="","",IFERROR(INDEX('연차관리대장'!$B$5:$B$204,MATCH(C590,'연차관리대장'!$A$5:$A$204,0)),""))</f>
        <v/>
      </c>
      <c r="E590" s="12">
        <f>IF(C590="","",IFERROR(INDEX('연차관리대장'!$C$5:$C$204,MATCH(C590,'연차관리대장'!$A$5:$A$204,0)),""))</f>
        <v/>
      </c>
      <c r="F590" s="12" t="n"/>
      <c r="G590" s="12" t="n"/>
      <c r="H590" s="12">
        <f>IF(F590="","",IF(OR(F590="오전 반차",F590="오후 반차"),0.5,IF(F590="연차",N(G590),0)))</f>
        <v/>
      </c>
      <c r="I590" s="7" t="n"/>
      <c r="J590" s="12" t="n"/>
      <c r="K590" s="12" t="n"/>
      <c r="L590" s="14" t="n"/>
      <c r="M590" s="12">
        <f>IF(AND(C590="",F590=""),"",IF(C590="","사번 미기재",IF(ISNA(MATCH(C590,'연차관리대장'!$A$5:$A$204,0)),"대장에 없는 사번",IF(A590="","사용일 미기재",IF(AND(F590="연차",G590=""),"일수 미기재",IF(AND(G590&lt;&gt;"",ISNUMBER(SEARCH("반차",F590)),N(G590)&lt;&gt;0.5),"반차는 0.5일",""))))))</f>
        <v/>
      </c>
    </row>
    <row r="591">
      <c r="A591" s="7" t="n"/>
      <c r="B591" s="7" t="n"/>
      <c r="C591" s="12" t="n"/>
      <c r="D591" s="12">
        <f>IF(C591="","",IFERROR(INDEX('연차관리대장'!$B$5:$B$204,MATCH(C591,'연차관리대장'!$A$5:$A$204,0)),""))</f>
        <v/>
      </c>
      <c r="E591" s="12">
        <f>IF(C591="","",IFERROR(INDEX('연차관리대장'!$C$5:$C$204,MATCH(C591,'연차관리대장'!$A$5:$A$204,0)),""))</f>
        <v/>
      </c>
      <c r="F591" s="12" t="n"/>
      <c r="G591" s="12" t="n"/>
      <c r="H591" s="12">
        <f>IF(F591="","",IF(OR(F591="오전 반차",F591="오후 반차"),0.5,IF(F591="연차",N(G591),0)))</f>
        <v/>
      </c>
      <c r="I591" s="7" t="n"/>
      <c r="J591" s="12" t="n"/>
      <c r="K591" s="12" t="n"/>
      <c r="L591" s="14" t="n"/>
      <c r="M591" s="12">
        <f>IF(AND(C591="",F591=""),"",IF(C591="","사번 미기재",IF(ISNA(MATCH(C591,'연차관리대장'!$A$5:$A$204,0)),"대장에 없는 사번",IF(A591="","사용일 미기재",IF(AND(F591="연차",G591=""),"일수 미기재",IF(AND(G591&lt;&gt;"",ISNUMBER(SEARCH("반차",F591)),N(G591)&lt;&gt;0.5),"반차는 0.5일",""))))))</f>
        <v/>
      </c>
    </row>
    <row r="592">
      <c r="A592" s="7" t="n"/>
      <c r="B592" s="7" t="n"/>
      <c r="C592" s="12" t="n"/>
      <c r="D592" s="12">
        <f>IF(C592="","",IFERROR(INDEX('연차관리대장'!$B$5:$B$204,MATCH(C592,'연차관리대장'!$A$5:$A$204,0)),""))</f>
        <v/>
      </c>
      <c r="E592" s="12">
        <f>IF(C592="","",IFERROR(INDEX('연차관리대장'!$C$5:$C$204,MATCH(C592,'연차관리대장'!$A$5:$A$204,0)),""))</f>
        <v/>
      </c>
      <c r="F592" s="12" t="n"/>
      <c r="G592" s="12" t="n"/>
      <c r="H592" s="12">
        <f>IF(F592="","",IF(OR(F592="오전 반차",F592="오후 반차"),0.5,IF(F592="연차",N(G592),0)))</f>
        <v/>
      </c>
      <c r="I592" s="7" t="n"/>
      <c r="J592" s="12" t="n"/>
      <c r="K592" s="12" t="n"/>
      <c r="L592" s="14" t="n"/>
      <c r="M592" s="12">
        <f>IF(AND(C592="",F592=""),"",IF(C592="","사번 미기재",IF(ISNA(MATCH(C592,'연차관리대장'!$A$5:$A$204,0)),"대장에 없는 사번",IF(A592="","사용일 미기재",IF(AND(F592="연차",G592=""),"일수 미기재",IF(AND(G592&lt;&gt;"",ISNUMBER(SEARCH("반차",F592)),N(G592)&lt;&gt;0.5),"반차는 0.5일",""))))))</f>
        <v/>
      </c>
    </row>
    <row r="593">
      <c r="A593" s="7" t="n"/>
      <c r="B593" s="7" t="n"/>
      <c r="C593" s="12" t="n"/>
      <c r="D593" s="12">
        <f>IF(C593="","",IFERROR(INDEX('연차관리대장'!$B$5:$B$204,MATCH(C593,'연차관리대장'!$A$5:$A$204,0)),""))</f>
        <v/>
      </c>
      <c r="E593" s="12">
        <f>IF(C593="","",IFERROR(INDEX('연차관리대장'!$C$5:$C$204,MATCH(C593,'연차관리대장'!$A$5:$A$204,0)),""))</f>
        <v/>
      </c>
      <c r="F593" s="12" t="n"/>
      <c r="G593" s="12" t="n"/>
      <c r="H593" s="12">
        <f>IF(F593="","",IF(OR(F593="오전 반차",F593="오후 반차"),0.5,IF(F593="연차",N(G593),0)))</f>
        <v/>
      </c>
      <c r="I593" s="7" t="n"/>
      <c r="J593" s="12" t="n"/>
      <c r="K593" s="12" t="n"/>
      <c r="L593" s="14" t="n"/>
      <c r="M593" s="12">
        <f>IF(AND(C593="",F593=""),"",IF(C593="","사번 미기재",IF(ISNA(MATCH(C593,'연차관리대장'!$A$5:$A$204,0)),"대장에 없는 사번",IF(A593="","사용일 미기재",IF(AND(F593="연차",G593=""),"일수 미기재",IF(AND(G593&lt;&gt;"",ISNUMBER(SEARCH("반차",F593)),N(G593)&lt;&gt;0.5),"반차는 0.5일",""))))))</f>
        <v/>
      </c>
    </row>
    <row r="594">
      <c r="A594" s="7" t="n"/>
      <c r="B594" s="7" t="n"/>
      <c r="C594" s="12" t="n"/>
      <c r="D594" s="12">
        <f>IF(C594="","",IFERROR(INDEX('연차관리대장'!$B$5:$B$204,MATCH(C594,'연차관리대장'!$A$5:$A$204,0)),""))</f>
        <v/>
      </c>
      <c r="E594" s="12">
        <f>IF(C594="","",IFERROR(INDEX('연차관리대장'!$C$5:$C$204,MATCH(C594,'연차관리대장'!$A$5:$A$204,0)),""))</f>
        <v/>
      </c>
      <c r="F594" s="12" t="n"/>
      <c r="G594" s="12" t="n"/>
      <c r="H594" s="12">
        <f>IF(F594="","",IF(OR(F594="오전 반차",F594="오후 반차"),0.5,IF(F594="연차",N(G594),0)))</f>
        <v/>
      </c>
      <c r="I594" s="7" t="n"/>
      <c r="J594" s="12" t="n"/>
      <c r="K594" s="12" t="n"/>
      <c r="L594" s="14" t="n"/>
      <c r="M594" s="12">
        <f>IF(AND(C594="",F594=""),"",IF(C594="","사번 미기재",IF(ISNA(MATCH(C594,'연차관리대장'!$A$5:$A$204,0)),"대장에 없는 사번",IF(A594="","사용일 미기재",IF(AND(F594="연차",G594=""),"일수 미기재",IF(AND(G594&lt;&gt;"",ISNUMBER(SEARCH("반차",F594)),N(G594)&lt;&gt;0.5),"반차는 0.5일",""))))))</f>
        <v/>
      </c>
    </row>
    <row r="595">
      <c r="A595" s="7" t="n"/>
      <c r="B595" s="7" t="n"/>
      <c r="C595" s="12" t="n"/>
      <c r="D595" s="12">
        <f>IF(C595="","",IFERROR(INDEX('연차관리대장'!$B$5:$B$204,MATCH(C595,'연차관리대장'!$A$5:$A$204,0)),""))</f>
        <v/>
      </c>
      <c r="E595" s="12">
        <f>IF(C595="","",IFERROR(INDEX('연차관리대장'!$C$5:$C$204,MATCH(C595,'연차관리대장'!$A$5:$A$204,0)),""))</f>
        <v/>
      </c>
      <c r="F595" s="12" t="n"/>
      <c r="G595" s="12" t="n"/>
      <c r="H595" s="12">
        <f>IF(F595="","",IF(OR(F595="오전 반차",F595="오후 반차"),0.5,IF(F595="연차",N(G595),0)))</f>
        <v/>
      </c>
      <c r="I595" s="7" t="n"/>
      <c r="J595" s="12" t="n"/>
      <c r="K595" s="12" t="n"/>
      <c r="L595" s="14" t="n"/>
      <c r="M595" s="12">
        <f>IF(AND(C595="",F595=""),"",IF(C595="","사번 미기재",IF(ISNA(MATCH(C595,'연차관리대장'!$A$5:$A$204,0)),"대장에 없는 사번",IF(A595="","사용일 미기재",IF(AND(F595="연차",G595=""),"일수 미기재",IF(AND(G595&lt;&gt;"",ISNUMBER(SEARCH("반차",F595)),N(G595)&lt;&gt;0.5),"반차는 0.5일",""))))))</f>
        <v/>
      </c>
    </row>
    <row r="596">
      <c r="A596" s="7" t="n"/>
      <c r="B596" s="7" t="n"/>
      <c r="C596" s="12" t="n"/>
      <c r="D596" s="12">
        <f>IF(C596="","",IFERROR(INDEX('연차관리대장'!$B$5:$B$204,MATCH(C596,'연차관리대장'!$A$5:$A$204,0)),""))</f>
        <v/>
      </c>
      <c r="E596" s="12">
        <f>IF(C596="","",IFERROR(INDEX('연차관리대장'!$C$5:$C$204,MATCH(C596,'연차관리대장'!$A$5:$A$204,0)),""))</f>
        <v/>
      </c>
      <c r="F596" s="12" t="n"/>
      <c r="G596" s="12" t="n"/>
      <c r="H596" s="12">
        <f>IF(F596="","",IF(OR(F596="오전 반차",F596="오후 반차"),0.5,IF(F596="연차",N(G596),0)))</f>
        <v/>
      </c>
      <c r="I596" s="7" t="n"/>
      <c r="J596" s="12" t="n"/>
      <c r="K596" s="12" t="n"/>
      <c r="L596" s="14" t="n"/>
      <c r="M596" s="12">
        <f>IF(AND(C596="",F596=""),"",IF(C596="","사번 미기재",IF(ISNA(MATCH(C596,'연차관리대장'!$A$5:$A$204,0)),"대장에 없는 사번",IF(A596="","사용일 미기재",IF(AND(F596="연차",G596=""),"일수 미기재",IF(AND(G596&lt;&gt;"",ISNUMBER(SEARCH("반차",F596)),N(G596)&lt;&gt;0.5),"반차는 0.5일",""))))))</f>
        <v/>
      </c>
    </row>
    <row r="597">
      <c r="A597" s="7" t="n"/>
      <c r="B597" s="7" t="n"/>
      <c r="C597" s="12" t="n"/>
      <c r="D597" s="12">
        <f>IF(C597="","",IFERROR(INDEX('연차관리대장'!$B$5:$B$204,MATCH(C597,'연차관리대장'!$A$5:$A$204,0)),""))</f>
        <v/>
      </c>
      <c r="E597" s="12">
        <f>IF(C597="","",IFERROR(INDEX('연차관리대장'!$C$5:$C$204,MATCH(C597,'연차관리대장'!$A$5:$A$204,0)),""))</f>
        <v/>
      </c>
      <c r="F597" s="12" t="n"/>
      <c r="G597" s="12" t="n"/>
      <c r="H597" s="12">
        <f>IF(F597="","",IF(OR(F597="오전 반차",F597="오후 반차"),0.5,IF(F597="연차",N(G597),0)))</f>
        <v/>
      </c>
      <c r="I597" s="7" t="n"/>
      <c r="J597" s="12" t="n"/>
      <c r="K597" s="12" t="n"/>
      <c r="L597" s="14" t="n"/>
      <c r="M597" s="12">
        <f>IF(AND(C597="",F597=""),"",IF(C597="","사번 미기재",IF(ISNA(MATCH(C597,'연차관리대장'!$A$5:$A$204,0)),"대장에 없는 사번",IF(A597="","사용일 미기재",IF(AND(F597="연차",G597=""),"일수 미기재",IF(AND(G597&lt;&gt;"",ISNUMBER(SEARCH("반차",F597)),N(G597)&lt;&gt;0.5),"반차는 0.5일",""))))))</f>
        <v/>
      </c>
    </row>
    <row r="598">
      <c r="A598" s="7" t="n"/>
      <c r="B598" s="7" t="n"/>
      <c r="C598" s="12" t="n"/>
      <c r="D598" s="12">
        <f>IF(C598="","",IFERROR(INDEX('연차관리대장'!$B$5:$B$204,MATCH(C598,'연차관리대장'!$A$5:$A$204,0)),""))</f>
        <v/>
      </c>
      <c r="E598" s="12">
        <f>IF(C598="","",IFERROR(INDEX('연차관리대장'!$C$5:$C$204,MATCH(C598,'연차관리대장'!$A$5:$A$204,0)),""))</f>
        <v/>
      </c>
      <c r="F598" s="12" t="n"/>
      <c r="G598" s="12" t="n"/>
      <c r="H598" s="12">
        <f>IF(F598="","",IF(OR(F598="오전 반차",F598="오후 반차"),0.5,IF(F598="연차",N(G598),0)))</f>
        <v/>
      </c>
      <c r="I598" s="7" t="n"/>
      <c r="J598" s="12" t="n"/>
      <c r="K598" s="12" t="n"/>
      <c r="L598" s="14" t="n"/>
      <c r="M598" s="12">
        <f>IF(AND(C598="",F598=""),"",IF(C598="","사번 미기재",IF(ISNA(MATCH(C598,'연차관리대장'!$A$5:$A$204,0)),"대장에 없는 사번",IF(A598="","사용일 미기재",IF(AND(F598="연차",G598=""),"일수 미기재",IF(AND(G598&lt;&gt;"",ISNUMBER(SEARCH("반차",F598)),N(G598)&lt;&gt;0.5),"반차는 0.5일",""))))))</f>
        <v/>
      </c>
    </row>
    <row r="599">
      <c r="A599" s="7" t="n"/>
      <c r="B599" s="7" t="n"/>
      <c r="C599" s="12" t="n"/>
      <c r="D599" s="12">
        <f>IF(C599="","",IFERROR(INDEX('연차관리대장'!$B$5:$B$204,MATCH(C599,'연차관리대장'!$A$5:$A$204,0)),""))</f>
        <v/>
      </c>
      <c r="E599" s="12">
        <f>IF(C599="","",IFERROR(INDEX('연차관리대장'!$C$5:$C$204,MATCH(C599,'연차관리대장'!$A$5:$A$204,0)),""))</f>
        <v/>
      </c>
      <c r="F599" s="12" t="n"/>
      <c r="G599" s="12" t="n"/>
      <c r="H599" s="12">
        <f>IF(F599="","",IF(OR(F599="오전 반차",F599="오후 반차"),0.5,IF(F599="연차",N(G599),0)))</f>
        <v/>
      </c>
      <c r="I599" s="7" t="n"/>
      <c r="J599" s="12" t="n"/>
      <c r="K599" s="12" t="n"/>
      <c r="L599" s="14" t="n"/>
      <c r="M599" s="12">
        <f>IF(AND(C599="",F599=""),"",IF(C599="","사번 미기재",IF(ISNA(MATCH(C599,'연차관리대장'!$A$5:$A$204,0)),"대장에 없는 사번",IF(A599="","사용일 미기재",IF(AND(F599="연차",G599=""),"일수 미기재",IF(AND(G599&lt;&gt;"",ISNUMBER(SEARCH("반차",F599)),N(G599)&lt;&gt;0.5),"반차는 0.5일",""))))))</f>
        <v/>
      </c>
    </row>
    <row r="600">
      <c r="A600" s="7" t="n"/>
      <c r="B600" s="7" t="n"/>
      <c r="C600" s="12" t="n"/>
      <c r="D600" s="12">
        <f>IF(C600="","",IFERROR(INDEX('연차관리대장'!$B$5:$B$204,MATCH(C600,'연차관리대장'!$A$5:$A$204,0)),""))</f>
        <v/>
      </c>
      <c r="E600" s="12">
        <f>IF(C600="","",IFERROR(INDEX('연차관리대장'!$C$5:$C$204,MATCH(C600,'연차관리대장'!$A$5:$A$204,0)),""))</f>
        <v/>
      </c>
      <c r="F600" s="12" t="n"/>
      <c r="G600" s="12" t="n"/>
      <c r="H600" s="12">
        <f>IF(F600="","",IF(OR(F600="오전 반차",F600="오후 반차"),0.5,IF(F600="연차",N(G600),0)))</f>
        <v/>
      </c>
      <c r="I600" s="7" t="n"/>
      <c r="J600" s="12" t="n"/>
      <c r="K600" s="12" t="n"/>
      <c r="L600" s="14" t="n"/>
      <c r="M600" s="12">
        <f>IF(AND(C600="",F600=""),"",IF(C600="","사번 미기재",IF(ISNA(MATCH(C600,'연차관리대장'!$A$5:$A$204,0)),"대장에 없는 사번",IF(A600="","사용일 미기재",IF(AND(F600="연차",G600=""),"일수 미기재",IF(AND(G600&lt;&gt;"",ISNUMBER(SEARCH("반차",F600)),N(G600)&lt;&gt;0.5),"반차는 0.5일",""))))))</f>
        <v/>
      </c>
    </row>
    <row r="601">
      <c r="A601" s="7" t="n"/>
      <c r="B601" s="7" t="n"/>
      <c r="C601" s="12" t="n"/>
      <c r="D601" s="12">
        <f>IF(C601="","",IFERROR(INDEX('연차관리대장'!$B$5:$B$204,MATCH(C601,'연차관리대장'!$A$5:$A$204,0)),""))</f>
        <v/>
      </c>
      <c r="E601" s="12">
        <f>IF(C601="","",IFERROR(INDEX('연차관리대장'!$C$5:$C$204,MATCH(C601,'연차관리대장'!$A$5:$A$204,0)),""))</f>
        <v/>
      </c>
      <c r="F601" s="12" t="n"/>
      <c r="G601" s="12" t="n"/>
      <c r="H601" s="12">
        <f>IF(F601="","",IF(OR(F601="오전 반차",F601="오후 반차"),0.5,IF(F601="연차",N(G601),0)))</f>
        <v/>
      </c>
      <c r="I601" s="7" t="n"/>
      <c r="J601" s="12" t="n"/>
      <c r="K601" s="12" t="n"/>
      <c r="L601" s="14" t="n"/>
      <c r="M601" s="12">
        <f>IF(AND(C601="",F601=""),"",IF(C601="","사번 미기재",IF(ISNA(MATCH(C601,'연차관리대장'!$A$5:$A$204,0)),"대장에 없는 사번",IF(A601="","사용일 미기재",IF(AND(F601="연차",G601=""),"일수 미기재",IF(AND(G601&lt;&gt;"",ISNUMBER(SEARCH("반차",F601)),N(G601)&lt;&gt;0.5),"반차는 0.5일",""))))))</f>
        <v/>
      </c>
    </row>
    <row r="602">
      <c r="A602" s="7" t="n"/>
      <c r="B602" s="7" t="n"/>
      <c r="C602" s="12" t="n"/>
      <c r="D602" s="12">
        <f>IF(C602="","",IFERROR(INDEX('연차관리대장'!$B$5:$B$204,MATCH(C602,'연차관리대장'!$A$5:$A$204,0)),""))</f>
        <v/>
      </c>
      <c r="E602" s="12">
        <f>IF(C602="","",IFERROR(INDEX('연차관리대장'!$C$5:$C$204,MATCH(C602,'연차관리대장'!$A$5:$A$204,0)),""))</f>
        <v/>
      </c>
      <c r="F602" s="12" t="n"/>
      <c r="G602" s="12" t="n"/>
      <c r="H602" s="12">
        <f>IF(F602="","",IF(OR(F602="오전 반차",F602="오후 반차"),0.5,IF(F602="연차",N(G602),0)))</f>
        <v/>
      </c>
      <c r="I602" s="7" t="n"/>
      <c r="J602" s="12" t="n"/>
      <c r="K602" s="12" t="n"/>
      <c r="L602" s="14" t="n"/>
      <c r="M602" s="12">
        <f>IF(AND(C602="",F602=""),"",IF(C602="","사번 미기재",IF(ISNA(MATCH(C602,'연차관리대장'!$A$5:$A$204,0)),"대장에 없는 사번",IF(A602="","사용일 미기재",IF(AND(F602="연차",G602=""),"일수 미기재",IF(AND(G602&lt;&gt;"",ISNUMBER(SEARCH("반차",F602)),N(G602)&lt;&gt;0.5),"반차는 0.5일",""))))))</f>
        <v/>
      </c>
    </row>
    <row r="603">
      <c r="A603" s="7" t="n"/>
      <c r="B603" s="7" t="n"/>
      <c r="C603" s="12" t="n"/>
      <c r="D603" s="12">
        <f>IF(C603="","",IFERROR(INDEX('연차관리대장'!$B$5:$B$204,MATCH(C603,'연차관리대장'!$A$5:$A$204,0)),""))</f>
        <v/>
      </c>
      <c r="E603" s="12">
        <f>IF(C603="","",IFERROR(INDEX('연차관리대장'!$C$5:$C$204,MATCH(C603,'연차관리대장'!$A$5:$A$204,0)),""))</f>
        <v/>
      </c>
      <c r="F603" s="12" t="n"/>
      <c r="G603" s="12" t="n"/>
      <c r="H603" s="12">
        <f>IF(F603="","",IF(OR(F603="오전 반차",F603="오후 반차"),0.5,IF(F603="연차",N(G603),0)))</f>
        <v/>
      </c>
      <c r="I603" s="7" t="n"/>
      <c r="J603" s="12" t="n"/>
      <c r="K603" s="12" t="n"/>
      <c r="L603" s="14" t="n"/>
      <c r="M603" s="12">
        <f>IF(AND(C603="",F603=""),"",IF(C603="","사번 미기재",IF(ISNA(MATCH(C603,'연차관리대장'!$A$5:$A$204,0)),"대장에 없는 사번",IF(A603="","사용일 미기재",IF(AND(F603="연차",G603=""),"일수 미기재",IF(AND(G603&lt;&gt;"",ISNUMBER(SEARCH("반차",F603)),N(G603)&lt;&gt;0.5),"반차는 0.5일",""))))))</f>
        <v/>
      </c>
    </row>
    <row r="604">
      <c r="A604" s="7" t="n"/>
      <c r="B604" s="7" t="n"/>
      <c r="C604" s="12" t="n"/>
      <c r="D604" s="12">
        <f>IF(C604="","",IFERROR(INDEX('연차관리대장'!$B$5:$B$204,MATCH(C604,'연차관리대장'!$A$5:$A$204,0)),""))</f>
        <v/>
      </c>
      <c r="E604" s="12">
        <f>IF(C604="","",IFERROR(INDEX('연차관리대장'!$C$5:$C$204,MATCH(C604,'연차관리대장'!$A$5:$A$204,0)),""))</f>
        <v/>
      </c>
      <c r="F604" s="12" t="n"/>
      <c r="G604" s="12" t="n"/>
      <c r="H604" s="12">
        <f>IF(F604="","",IF(OR(F604="오전 반차",F604="오후 반차"),0.5,IF(F604="연차",N(G604),0)))</f>
        <v/>
      </c>
      <c r="I604" s="7" t="n"/>
      <c r="J604" s="12" t="n"/>
      <c r="K604" s="12" t="n"/>
      <c r="L604" s="14" t="n"/>
      <c r="M604" s="12">
        <f>IF(AND(C604="",F604=""),"",IF(C604="","사번 미기재",IF(ISNA(MATCH(C604,'연차관리대장'!$A$5:$A$204,0)),"대장에 없는 사번",IF(A604="","사용일 미기재",IF(AND(F604="연차",G604=""),"일수 미기재",IF(AND(G604&lt;&gt;"",ISNUMBER(SEARCH("반차",F604)),N(G604)&lt;&gt;0.5),"반차는 0.5일",""))))))</f>
        <v/>
      </c>
    </row>
    <row r="605">
      <c r="A605" s="7" t="n"/>
      <c r="B605" s="7" t="n"/>
      <c r="C605" s="12" t="n"/>
      <c r="D605" s="12">
        <f>IF(C605="","",IFERROR(INDEX('연차관리대장'!$B$5:$B$204,MATCH(C605,'연차관리대장'!$A$5:$A$204,0)),""))</f>
        <v/>
      </c>
      <c r="E605" s="12">
        <f>IF(C605="","",IFERROR(INDEX('연차관리대장'!$C$5:$C$204,MATCH(C605,'연차관리대장'!$A$5:$A$204,0)),""))</f>
        <v/>
      </c>
      <c r="F605" s="12" t="n"/>
      <c r="G605" s="12" t="n"/>
      <c r="H605" s="12">
        <f>IF(F605="","",IF(OR(F605="오전 반차",F605="오후 반차"),0.5,IF(F605="연차",N(G605),0)))</f>
        <v/>
      </c>
      <c r="I605" s="7" t="n"/>
      <c r="J605" s="12" t="n"/>
      <c r="K605" s="12" t="n"/>
      <c r="L605" s="14" t="n"/>
      <c r="M605" s="12">
        <f>IF(AND(C605="",F605=""),"",IF(C605="","사번 미기재",IF(ISNA(MATCH(C605,'연차관리대장'!$A$5:$A$204,0)),"대장에 없는 사번",IF(A605="","사용일 미기재",IF(AND(F605="연차",G605=""),"일수 미기재",IF(AND(G605&lt;&gt;"",ISNUMBER(SEARCH("반차",F605)),N(G605)&lt;&gt;0.5),"반차는 0.5일",""))))))</f>
        <v/>
      </c>
    </row>
    <row r="606">
      <c r="A606" s="7" t="n"/>
      <c r="B606" s="7" t="n"/>
      <c r="C606" s="12" t="n"/>
      <c r="D606" s="12">
        <f>IF(C606="","",IFERROR(INDEX('연차관리대장'!$B$5:$B$204,MATCH(C606,'연차관리대장'!$A$5:$A$204,0)),""))</f>
        <v/>
      </c>
      <c r="E606" s="12">
        <f>IF(C606="","",IFERROR(INDEX('연차관리대장'!$C$5:$C$204,MATCH(C606,'연차관리대장'!$A$5:$A$204,0)),""))</f>
        <v/>
      </c>
      <c r="F606" s="12" t="n"/>
      <c r="G606" s="12" t="n"/>
      <c r="H606" s="12">
        <f>IF(F606="","",IF(OR(F606="오전 반차",F606="오후 반차"),0.5,IF(F606="연차",N(G606),0)))</f>
        <v/>
      </c>
      <c r="I606" s="7" t="n"/>
      <c r="J606" s="12" t="n"/>
      <c r="K606" s="12" t="n"/>
      <c r="L606" s="14" t="n"/>
      <c r="M606" s="12">
        <f>IF(AND(C606="",F606=""),"",IF(C606="","사번 미기재",IF(ISNA(MATCH(C606,'연차관리대장'!$A$5:$A$204,0)),"대장에 없는 사번",IF(A606="","사용일 미기재",IF(AND(F606="연차",G606=""),"일수 미기재",IF(AND(G606&lt;&gt;"",ISNUMBER(SEARCH("반차",F606)),N(G606)&lt;&gt;0.5),"반차는 0.5일",""))))))</f>
        <v/>
      </c>
    </row>
    <row r="607">
      <c r="A607" s="7" t="n"/>
      <c r="B607" s="7" t="n"/>
      <c r="C607" s="12" t="n"/>
      <c r="D607" s="12">
        <f>IF(C607="","",IFERROR(INDEX('연차관리대장'!$B$5:$B$204,MATCH(C607,'연차관리대장'!$A$5:$A$204,0)),""))</f>
        <v/>
      </c>
      <c r="E607" s="12">
        <f>IF(C607="","",IFERROR(INDEX('연차관리대장'!$C$5:$C$204,MATCH(C607,'연차관리대장'!$A$5:$A$204,0)),""))</f>
        <v/>
      </c>
      <c r="F607" s="12" t="n"/>
      <c r="G607" s="12" t="n"/>
      <c r="H607" s="12">
        <f>IF(F607="","",IF(OR(F607="오전 반차",F607="오후 반차"),0.5,IF(F607="연차",N(G607),0)))</f>
        <v/>
      </c>
      <c r="I607" s="7" t="n"/>
      <c r="J607" s="12" t="n"/>
      <c r="K607" s="12" t="n"/>
      <c r="L607" s="14" t="n"/>
      <c r="M607" s="12">
        <f>IF(AND(C607="",F607=""),"",IF(C607="","사번 미기재",IF(ISNA(MATCH(C607,'연차관리대장'!$A$5:$A$204,0)),"대장에 없는 사번",IF(A607="","사용일 미기재",IF(AND(F607="연차",G607=""),"일수 미기재",IF(AND(G607&lt;&gt;"",ISNUMBER(SEARCH("반차",F607)),N(G607)&lt;&gt;0.5),"반차는 0.5일",""))))))</f>
        <v/>
      </c>
    </row>
    <row r="608">
      <c r="A608" s="7" t="n"/>
      <c r="B608" s="7" t="n"/>
      <c r="C608" s="12" t="n"/>
      <c r="D608" s="12">
        <f>IF(C608="","",IFERROR(INDEX('연차관리대장'!$B$5:$B$204,MATCH(C608,'연차관리대장'!$A$5:$A$204,0)),""))</f>
        <v/>
      </c>
      <c r="E608" s="12">
        <f>IF(C608="","",IFERROR(INDEX('연차관리대장'!$C$5:$C$204,MATCH(C608,'연차관리대장'!$A$5:$A$204,0)),""))</f>
        <v/>
      </c>
      <c r="F608" s="12" t="n"/>
      <c r="G608" s="12" t="n"/>
      <c r="H608" s="12">
        <f>IF(F608="","",IF(OR(F608="오전 반차",F608="오후 반차"),0.5,IF(F608="연차",N(G608),0)))</f>
        <v/>
      </c>
      <c r="I608" s="7" t="n"/>
      <c r="J608" s="12" t="n"/>
      <c r="K608" s="12" t="n"/>
      <c r="L608" s="14" t="n"/>
      <c r="M608" s="12">
        <f>IF(AND(C608="",F608=""),"",IF(C608="","사번 미기재",IF(ISNA(MATCH(C608,'연차관리대장'!$A$5:$A$204,0)),"대장에 없는 사번",IF(A608="","사용일 미기재",IF(AND(F608="연차",G608=""),"일수 미기재",IF(AND(G608&lt;&gt;"",ISNUMBER(SEARCH("반차",F608)),N(G608)&lt;&gt;0.5),"반차는 0.5일",""))))))</f>
        <v/>
      </c>
    </row>
    <row r="609">
      <c r="A609" s="7" t="n"/>
      <c r="B609" s="7" t="n"/>
      <c r="C609" s="12" t="n"/>
      <c r="D609" s="12">
        <f>IF(C609="","",IFERROR(INDEX('연차관리대장'!$B$5:$B$204,MATCH(C609,'연차관리대장'!$A$5:$A$204,0)),""))</f>
        <v/>
      </c>
      <c r="E609" s="12">
        <f>IF(C609="","",IFERROR(INDEX('연차관리대장'!$C$5:$C$204,MATCH(C609,'연차관리대장'!$A$5:$A$204,0)),""))</f>
        <v/>
      </c>
      <c r="F609" s="12" t="n"/>
      <c r="G609" s="12" t="n"/>
      <c r="H609" s="12">
        <f>IF(F609="","",IF(OR(F609="오전 반차",F609="오후 반차"),0.5,IF(F609="연차",N(G609),0)))</f>
        <v/>
      </c>
      <c r="I609" s="7" t="n"/>
      <c r="J609" s="12" t="n"/>
      <c r="K609" s="12" t="n"/>
      <c r="L609" s="14" t="n"/>
      <c r="M609" s="12">
        <f>IF(AND(C609="",F609=""),"",IF(C609="","사번 미기재",IF(ISNA(MATCH(C609,'연차관리대장'!$A$5:$A$204,0)),"대장에 없는 사번",IF(A609="","사용일 미기재",IF(AND(F609="연차",G609=""),"일수 미기재",IF(AND(G609&lt;&gt;"",ISNUMBER(SEARCH("반차",F609)),N(G609)&lt;&gt;0.5),"반차는 0.5일",""))))))</f>
        <v/>
      </c>
    </row>
    <row r="610">
      <c r="A610" s="7" t="n"/>
      <c r="B610" s="7" t="n"/>
      <c r="C610" s="12" t="n"/>
      <c r="D610" s="12">
        <f>IF(C610="","",IFERROR(INDEX('연차관리대장'!$B$5:$B$204,MATCH(C610,'연차관리대장'!$A$5:$A$204,0)),""))</f>
        <v/>
      </c>
      <c r="E610" s="12">
        <f>IF(C610="","",IFERROR(INDEX('연차관리대장'!$C$5:$C$204,MATCH(C610,'연차관리대장'!$A$5:$A$204,0)),""))</f>
        <v/>
      </c>
      <c r="F610" s="12" t="n"/>
      <c r="G610" s="12" t="n"/>
      <c r="H610" s="12">
        <f>IF(F610="","",IF(OR(F610="오전 반차",F610="오후 반차"),0.5,IF(F610="연차",N(G610),0)))</f>
        <v/>
      </c>
      <c r="I610" s="7" t="n"/>
      <c r="J610" s="12" t="n"/>
      <c r="K610" s="12" t="n"/>
      <c r="L610" s="14" t="n"/>
      <c r="M610" s="12">
        <f>IF(AND(C610="",F610=""),"",IF(C610="","사번 미기재",IF(ISNA(MATCH(C610,'연차관리대장'!$A$5:$A$204,0)),"대장에 없는 사번",IF(A610="","사용일 미기재",IF(AND(F610="연차",G610=""),"일수 미기재",IF(AND(G610&lt;&gt;"",ISNUMBER(SEARCH("반차",F610)),N(G610)&lt;&gt;0.5),"반차는 0.5일",""))))))</f>
        <v/>
      </c>
    </row>
    <row r="611">
      <c r="A611" s="7" t="n"/>
      <c r="B611" s="7" t="n"/>
      <c r="C611" s="12" t="n"/>
      <c r="D611" s="12">
        <f>IF(C611="","",IFERROR(INDEX('연차관리대장'!$B$5:$B$204,MATCH(C611,'연차관리대장'!$A$5:$A$204,0)),""))</f>
        <v/>
      </c>
      <c r="E611" s="12">
        <f>IF(C611="","",IFERROR(INDEX('연차관리대장'!$C$5:$C$204,MATCH(C611,'연차관리대장'!$A$5:$A$204,0)),""))</f>
        <v/>
      </c>
      <c r="F611" s="12" t="n"/>
      <c r="G611" s="12" t="n"/>
      <c r="H611" s="12">
        <f>IF(F611="","",IF(OR(F611="오전 반차",F611="오후 반차"),0.5,IF(F611="연차",N(G611),0)))</f>
        <v/>
      </c>
      <c r="I611" s="7" t="n"/>
      <c r="J611" s="12" t="n"/>
      <c r="K611" s="12" t="n"/>
      <c r="L611" s="14" t="n"/>
      <c r="M611" s="12">
        <f>IF(AND(C611="",F611=""),"",IF(C611="","사번 미기재",IF(ISNA(MATCH(C611,'연차관리대장'!$A$5:$A$204,0)),"대장에 없는 사번",IF(A611="","사용일 미기재",IF(AND(F611="연차",G611=""),"일수 미기재",IF(AND(G611&lt;&gt;"",ISNUMBER(SEARCH("반차",F611)),N(G611)&lt;&gt;0.5),"반차는 0.5일",""))))))</f>
        <v/>
      </c>
    </row>
    <row r="612">
      <c r="A612" s="7" t="n"/>
      <c r="B612" s="7" t="n"/>
      <c r="C612" s="12" t="n"/>
      <c r="D612" s="12">
        <f>IF(C612="","",IFERROR(INDEX('연차관리대장'!$B$5:$B$204,MATCH(C612,'연차관리대장'!$A$5:$A$204,0)),""))</f>
        <v/>
      </c>
      <c r="E612" s="12">
        <f>IF(C612="","",IFERROR(INDEX('연차관리대장'!$C$5:$C$204,MATCH(C612,'연차관리대장'!$A$5:$A$204,0)),""))</f>
        <v/>
      </c>
      <c r="F612" s="12" t="n"/>
      <c r="G612" s="12" t="n"/>
      <c r="H612" s="12">
        <f>IF(F612="","",IF(OR(F612="오전 반차",F612="오후 반차"),0.5,IF(F612="연차",N(G612),0)))</f>
        <v/>
      </c>
      <c r="I612" s="7" t="n"/>
      <c r="J612" s="12" t="n"/>
      <c r="K612" s="12" t="n"/>
      <c r="L612" s="14" t="n"/>
      <c r="M612" s="12">
        <f>IF(AND(C612="",F612=""),"",IF(C612="","사번 미기재",IF(ISNA(MATCH(C612,'연차관리대장'!$A$5:$A$204,0)),"대장에 없는 사번",IF(A612="","사용일 미기재",IF(AND(F612="연차",G612=""),"일수 미기재",IF(AND(G612&lt;&gt;"",ISNUMBER(SEARCH("반차",F612)),N(G612)&lt;&gt;0.5),"반차는 0.5일",""))))))</f>
        <v/>
      </c>
    </row>
    <row r="613">
      <c r="A613" s="7" t="n"/>
      <c r="B613" s="7" t="n"/>
      <c r="C613" s="12" t="n"/>
      <c r="D613" s="12">
        <f>IF(C613="","",IFERROR(INDEX('연차관리대장'!$B$5:$B$204,MATCH(C613,'연차관리대장'!$A$5:$A$204,0)),""))</f>
        <v/>
      </c>
      <c r="E613" s="12">
        <f>IF(C613="","",IFERROR(INDEX('연차관리대장'!$C$5:$C$204,MATCH(C613,'연차관리대장'!$A$5:$A$204,0)),""))</f>
        <v/>
      </c>
      <c r="F613" s="12" t="n"/>
      <c r="G613" s="12" t="n"/>
      <c r="H613" s="12">
        <f>IF(F613="","",IF(OR(F613="오전 반차",F613="오후 반차"),0.5,IF(F613="연차",N(G613),0)))</f>
        <v/>
      </c>
      <c r="I613" s="7" t="n"/>
      <c r="J613" s="12" t="n"/>
      <c r="K613" s="12" t="n"/>
      <c r="L613" s="14" t="n"/>
      <c r="M613" s="12">
        <f>IF(AND(C613="",F613=""),"",IF(C613="","사번 미기재",IF(ISNA(MATCH(C613,'연차관리대장'!$A$5:$A$204,0)),"대장에 없는 사번",IF(A613="","사용일 미기재",IF(AND(F613="연차",G613=""),"일수 미기재",IF(AND(G613&lt;&gt;"",ISNUMBER(SEARCH("반차",F613)),N(G613)&lt;&gt;0.5),"반차는 0.5일",""))))))</f>
        <v/>
      </c>
    </row>
    <row r="614">
      <c r="A614" s="7" t="n"/>
      <c r="B614" s="7" t="n"/>
      <c r="C614" s="12" t="n"/>
      <c r="D614" s="12">
        <f>IF(C614="","",IFERROR(INDEX('연차관리대장'!$B$5:$B$204,MATCH(C614,'연차관리대장'!$A$5:$A$204,0)),""))</f>
        <v/>
      </c>
      <c r="E614" s="12">
        <f>IF(C614="","",IFERROR(INDEX('연차관리대장'!$C$5:$C$204,MATCH(C614,'연차관리대장'!$A$5:$A$204,0)),""))</f>
        <v/>
      </c>
      <c r="F614" s="12" t="n"/>
      <c r="G614" s="12" t="n"/>
      <c r="H614" s="12">
        <f>IF(F614="","",IF(OR(F614="오전 반차",F614="오후 반차"),0.5,IF(F614="연차",N(G614),0)))</f>
        <v/>
      </c>
      <c r="I614" s="7" t="n"/>
      <c r="J614" s="12" t="n"/>
      <c r="K614" s="12" t="n"/>
      <c r="L614" s="14" t="n"/>
      <c r="M614" s="12">
        <f>IF(AND(C614="",F614=""),"",IF(C614="","사번 미기재",IF(ISNA(MATCH(C614,'연차관리대장'!$A$5:$A$204,0)),"대장에 없는 사번",IF(A614="","사용일 미기재",IF(AND(F614="연차",G614=""),"일수 미기재",IF(AND(G614&lt;&gt;"",ISNUMBER(SEARCH("반차",F614)),N(G614)&lt;&gt;0.5),"반차는 0.5일",""))))))</f>
        <v/>
      </c>
    </row>
    <row r="615">
      <c r="A615" s="7" t="n"/>
      <c r="B615" s="7" t="n"/>
      <c r="C615" s="12" t="n"/>
      <c r="D615" s="12">
        <f>IF(C615="","",IFERROR(INDEX('연차관리대장'!$B$5:$B$204,MATCH(C615,'연차관리대장'!$A$5:$A$204,0)),""))</f>
        <v/>
      </c>
      <c r="E615" s="12">
        <f>IF(C615="","",IFERROR(INDEX('연차관리대장'!$C$5:$C$204,MATCH(C615,'연차관리대장'!$A$5:$A$204,0)),""))</f>
        <v/>
      </c>
      <c r="F615" s="12" t="n"/>
      <c r="G615" s="12" t="n"/>
      <c r="H615" s="12">
        <f>IF(F615="","",IF(OR(F615="오전 반차",F615="오후 반차"),0.5,IF(F615="연차",N(G615),0)))</f>
        <v/>
      </c>
      <c r="I615" s="7" t="n"/>
      <c r="J615" s="12" t="n"/>
      <c r="K615" s="12" t="n"/>
      <c r="L615" s="14" t="n"/>
      <c r="M615" s="12">
        <f>IF(AND(C615="",F615=""),"",IF(C615="","사번 미기재",IF(ISNA(MATCH(C615,'연차관리대장'!$A$5:$A$204,0)),"대장에 없는 사번",IF(A615="","사용일 미기재",IF(AND(F615="연차",G615=""),"일수 미기재",IF(AND(G615&lt;&gt;"",ISNUMBER(SEARCH("반차",F615)),N(G615)&lt;&gt;0.5),"반차는 0.5일",""))))))</f>
        <v/>
      </c>
    </row>
    <row r="616">
      <c r="A616" s="7" t="n"/>
      <c r="B616" s="7" t="n"/>
      <c r="C616" s="12" t="n"/>
      <c r="D616" s="12">
        <f>IF(C616="","",IFERROR(INDEX('연차관리대장'!$B$5:$B$204,MATCH(C616,'연차관리대장'!$A$5:$A$204,0)),""))</f>
        <v/>
      </c>
      <c r="E616" s="12">
        <f>IF(C616="","",IFERROR(INDEX('연차관리대장'!$C$5:$C$204,MATCH(C616,'연차관리대장'!$A$5:$A$204,0)),""))</f>
        <v/>
      </c>
      <c r="F616" s="12" t="n"/>
      <c r="G616" s="12" t="n"/>
      <c r="H616" s="12">
        <f>IF(F616="","",IF(OR(F616="오전 반차",F616="오후 반차"),0.5,IF(F616="연차",N(G616),0)))</f>
        <v/>
      </c>
      <c r="I616" s="7" t="n"/>
      <c r="J616" s="12" t="n"/>
      <c r="K616" s="12" t="n"/>
      <c r="L616" s="14" t="n"/>
      <c r="M616" s="12">
        <f>IF(AND(C616="",F616=""),"",IF(C616="","사번 미기재",IF(ISNA(MATCH(C616,'연차관리대장'!$A$5:$A$204,0)),"대장에 없는 사번",IF(A616="","사용일 미기재",IF(AND(F616="연차",G616=""),"일수 미기재",IF(AND(G616&lt;&gt;"",ISNUMBER(SEARCH("반차",F616)),N(G616)&lt;&gt;0.5),"반차는 0.5일",""))))))</f>
        <v/>
      </c>
    </row>
    <row r="617">
      <c r="A617" s="7" t="n"/>
      <c r="B617" s="7" t="n"/>
      <c r="C617" s="12" t="n"/>
      <c r="D617" s="12">
        <f>IF(C617="","",IFERROR(INDEX('연차관리대장'!$B$5:$B$204,MATCH(C617,'연차관리대장'!$A$5:$A$204,0)),""))</f>
        <v/>
      </c>
      <c r="E617" s="12">
        <f>IF(C617="","",IFERROR(INDEX('연차관리대장'!$C$5:$C$204,MATCH(C617,'연차관리대장'!$A$5:$A$204,0)),""))</f>
        <v/>
      </c>
      <c r="F617" s="12" t="n"/>
      <c r="G617" s="12" t="n"/>
      <c r="H617" s="12">
        <f>IF(F617="","",IF(OR(F617="오전 반차",F617="오후 반차"),0.5,IF(F617="연차",N(G617),0)))</f>
        <v/>
      </c>
      <c r="I617" s="7" t="n"/>
      <c r="J617" s="12" t="n"/>
      <c r="K617" s="12" t="n"/>
      <c r="L617" s="14" t="n"/>
      <c r="M617" s="12">
        <f>IF(AND(C617="",F617=""),"",IF(C617="","사번 미기재",IF(ISNA(MATCH(C617,'연차관리대장'!$A$5:$A$204,0)),"대장에 없는 사번",IF(A617="","사용일 미기재",IF(AND(F617="연차",G617=""),"일수 미기재",IF(AND(G617&lt;&gt;"",ISNUMBER(SEARCH("반차",F617)),N(G617)&lt;&gt;0.5),"반차는 0.5일",""))))))</f>
        <v/>
      </c>
    </row>
    <row r="618">
      <c r="A618" s="7" t="n"/>
      <c r="B618" s="7" t="n"/>
      <c r="C618" s="12" t="n"/>
      <c r="D618" s="12">
        <f>IF(C618="","",IFERROR(INDEX('연차관리대장'!$B$5:$B$204,MATCH(C618,'연차관리대장'!$A$5:$A$204,0)),""))</f>
        <v/>
      </c>
      <c r="E618" s="12">
        <f>IF(C618="","",IFERROR(INDEX('연차관리대장'!$C$5:$C$204,MATCH(C618,'연차관리대장'!$A$5:$A$204,0)),""))</f>
        <v/>
      </c>
      <c r="F618" s="12" t="n"/>
      <c r="G618" s="12" t="n"/>
      <c r="H618" s="12">
        <f>IF(F618="","",IF(OR(F618="오전 반차",F618="오후 반차"),0.5,IF(F618="연차",N(G618),0)))</f>
        <v/>
      </c>
      <c r="I618" s="7" t="n"/>
      <c r="J618" s="12" t="n"/>
      <c r="K618" s="12" t="n"/>
      <c r="L618" s="14" t="n"/>
      <c r="M618" s="12">
        <f>IF(AND(C618="",F618=""),"",IF(C618="","사번 미기재",IF(ISNA(MATCH(C618,'연차관리대장'!$A$5:$A$204,0)),"대장에 없는 사번",IF(A618="","사용일 미기재",IF(AND(F618="연차",G618=""),"일수 미기재",IF(AND(G618&lt;&gt;"",ISNUMBER(SEARCH("반차",F618)),N(G618)&lt;&gt;0.5),"반차는 0.5일",""))))))</f>
        <v/>
      </c>
    </row>
    <row r="619">
      <c r="A619" s="7" t="n"/>
      <c r="B619" s="7" t="n"/>
      <c r="C619" s="12" t="n"/>
      <c r="D619" s="12">
        <f>IF(C619="","",IFERROR(INDEX('연차관리대장'!$B$5:$B$204,MATCH(C619,'연차관리대장'!$A$5:$A$204,0)),""))</f>
        <v/>
      </c>
      <c r="E619" s="12">
        <f>IF(C619="","",IFERROR(INDEX('연차관리대장'!$C$5:$C$204,MATCH(C619,'연차관리대장'!$A$5:$A$204,0)),""))</f>
        <v/>
      </c>
      <c r="F619" s="12" t="n"/>
      <c r="G619" s="12" t="n"/>
      <c r="H619" s="12">
        <f>IF(F619="","",IF(OR(F619="오전 반차",F619="오후 반차"),0.5,IF(F619="연차",N(G619),0)))</f>
        <v/>
      </c>
      <c r="I619" s="7" t="n"/>
      <c r="J619" s="12" t="n"/>
      <c r="K619" s="12" t="n"/>
      <c r="L619" s="14" t="n"/>
      <c r="M619" s="12">
        <f>IF(AND(C619="",F619=""),"",IF(C619="","사번 미기재",IF(ISNA(MATCH(C619,'연차관리대장'!$A$5:$A$204,0)),"대장에 없는 사번",IF(A619="","사용일 미기재",IF(AND(F619="연차",G619=""),"일수 미기재",IF(AND(G619&lt;&gt;"",ISNUMBER(SEARCH("반차",F619)),N(G619)&lt;&gt;0.5),"반차는 0.5일",""))))))</f>
        <v/>
      </c>
    </row>
    <row r="620">
      <c r="A620" s="7" t="n"/>
      <c r="B620" s="7" t="n"/>
      <c r="C620" s="12" t="n"/>
      <c r="D620" s="12">
        <f>IF(C620="","",IFERROR(INDEX('연차관리대장'!$B$5:$B$204,MATCH(C620,'연차관리대장'!$A$5:$A$204,0)),""))</f>
        <v/>
      </c>
      <c r="E620" s="12">
        <f>IF(C620="","",IFERROR(INDEX('연차관리대장'!$C$5:$C$204,MATCH(C620,'연차관리대장'!$A$5:$A$204,0)),""))</f>
        <v/>
      </c>
      <c r="F620" s="12" t="n"/>
      <c r="G620" s="12" t="n"/>
      <c r="H620" s="12">
        <f>IF(F620="","",IF(OR(F620="오전 반차",F620="오후 반차"),0.5,IF(F620="연차",N(G620),0)))</f>
        <v/>
      </c>
      <c r="I620" s="7" t="n"/>
      <c r="J620" s="12" t="n"/>
      <c r="K620" s="12" t="n"/>
      <c r="L620" s="14" t="n"/>
      <c r="M620" s="12">
        <f>IF(AND(C620="",F620=""),"",IF(C620="","사번 미기재",IF(ISNA(MATCH(C620,'연차관리대장'!$A$5:$A$204,0)),"대장에 없는 사번",IF(A620="","사용일 미기재",IF(AND(F620="연차",G620=""),"일수 미기재",IF(AND(G620&lt;&gt;"",ISNUMBER(SEARCH("반차",F620)),N(G620)&lt;&gt;0.5),"반차는 0.5일",""))))))</f>
        <v/>
      </c>
    </row>
    <row r="621">
      <c r="A621" s="7" t="n"/>
      <c r="B621" s="7" t="n"/>
      <c r="C621" s="12" t="n"/>
      <c r="D621" s="12">
        <f>IF(C621="","",IFERROR(INDEX('연차관리대장'!$B$5:$B$204,MATCH(C621,'연차관리대장'!$A$5:$A$204,0)),""))</f>
        <v/>
      </c>
      <c r="E621" s="12">
        <f>IF(C621="","",IFERROR(INDEX('연차관리대장'!$C$5:$C$204,MATCH(C621,'연차관리대장'!$A$5:$A$204,0)),""))</f>
        <v/>
      </c>
      <c r="F621" s="12" t="n"/>
      <c r="G621" s="12" t="n"/>
      <c r="H621" s="12">
        <f>IF(F621="","",IF(OR(F621="오전 반차",F621="오후 반차"),0.5,IF(F621="연차",N(G621),0)))</f>
        <v/>
      </c>
      <c r="I621" s="7" t="n"/>
      <c r="J621" s="12" t="n"/>
      <c r="K621" s="12" t="n"/>
      <c r="L621" s="14" t="n"/>
      <c r="M621" s="12">
        <f>IF(AND(C621="",F621=""),"",IF(C621="","사번 미기재",IF(ISNA(MATCH(C621,'연차관리대장'!$A$5:$A$204,0)),"대장에 없는 사번",IF(A621="","사용일 미기재",IF(AND(F621="연차",G621=""),"일수 미기재",IF(AND(G621&lt;&gt;"",ISNUMBER(SEARCH("반차",F621)),N(G621)&lt;&gt;0.5),"반차는 0.5일",""))))))</f>
        <v/>
      </c>
    </row>
    <row r="622">
      <c r="A622" s="7" t="n"/>
      <c r="B622" s="7" t="n"/>
      <c r="C622" s="12" t="n"/>
      <c r="D622" s="12">
        <f>IF(C622="","",IFERROR(INDEX('연차관리대장'!$B$5:$B$204,MATCH(C622,'연차관리대장'!$A$5:$A$204,0)),""))</f>
        <v/>
      </c>
      <c r="E622" s="12">
        <f>IF(C622="","",IFERROR(INDEX('연차관리대장'!$C$5:$C$204,MATCH(C622,'연차관리대장'!$A$5:$A$204,0)),""))</f>
        <v/>
      </c>
      <c r="F622" s="12" t="n"/>
      <c r="G622" s="12" t="n"/>
      <c r="H622" s="12">
        <f>IF(F622="","",IF(OR(F622="오전 반차",F622="오후 반차"),0.5,IF(F622="연차",N(G622),0)))</f>
        <v/>
      </c>
      <c r="I622" s="7" t="n"/>
      <c r="J622" s="12" t="n"/>
      <c r="K622" s="12" t="n"/>
      <c r="L622" s="14" t="n"/>
      <c r="M622" s="12">
        <f>IF(AND(C622="",F622=""),"",IF(C622="","사번 미기재",IF(ISNA(MATCH(C622,'연차관리대장'!$A$5:$A$204,0)),"대장에 없는 사번",IF(A622="","사용일 미기재",IF(AND(F622="연차",G622=""),"일수 미기재",IF(AND(G622&lt;&gt;"",ISNUMBER(SEARCH("반차",F622)),N(G622)&lt;&gt;0.5),"반차는 0.5일",""))))))</f>
        <v/>
      </c>
    </row>
    <row r="623">
      <c r="A623" s="7" t="n"/>
      <c r="B623" s="7" t="n"/>
      <c r="C623" s="12" t="n"/>
      <c r="D623" s="12">
        <f>IF(C623="","",IFERROR(INDEX('연차관리대장'!$B$5:$B$204,MATCH(C623,'연차관리대장'!$A$5:$A$204,0)),""))</f>
        <v/>
      </c>
      <c r="E623" s="12">
        <f>IF(C623="","",IFERROR(INDEX('연차관리대장'!$C$5:$C$204,MATCH(C623,'연차관리대장'!$A$5:$A$204,0)),""))</f>
        <v/>
      </c>
      <c r="F623" s="12" t="n"/>
      <c r="G623" s="12" t="n"/>
      <c r="H623" s="12">
        <f>IF(F623="","",IF(OR(F623="오전 반차",F623="오후 반차"),0.5,IF(F623="연차",N(G623),0)))</f>
        <v/>
      </c>
      <c r="I623" s="7" t="n"/>
      <c r="J623" s="12" t="n"/>
      <c r="K623" s="12" t="n"/>
      <c r="L623" s="14" t="n"/>
      <c r="M623" s="12">
        <f>IF(AND(C623="",F623=""),"",IF(C623="","사번 미기재",IF(ISNA(MATCH(C623,'연차관리대장'!$A$5:$A$204,0)),"대장에 없는 사번",IF(A623="","사용일 미기재",IF(AND(F623="연차",G623=""),"일수 미기재",IF(AND(G623&lt;&gt;"",ISNUMBER(SEARCH("반차",F623)),N(G623)&lt;&gt;0.5),"반차는 0.5일",""))))))</f>
        <v/>
      </c>
    </row>
    <row r="624">
      <c r="A624" s="7" t="n"/>
      <c r="B624" s="7" t="n"/>
      <c r="C624" s="12" t="n"/>
      <c r="D624" s="12">
        <f>IF(C624="","",IFERROR(INDEX('연차관리대장'!$B$5:$B$204,MATCH(C624,'연차관리대장'!$A$5:$A$204,0)),""))</f>
        <v/>
      </c>
      <c r="E624" s="12">
        <f>IF(C624="","",IFERROR(INDEX('연차관리대장'!$C$5:$C$204,MATCH(C624,'연차관리대장'!$A$5:$A$204,0)),""))</f>
        <v/>
      </c>
      <c r="F624" s="12" t="n"/>
      <c r="G624" s="12" t="n"/>
      <c r="H624" s="12">
        <f>IF(F624="","",IF(OR(F624="오전 반차",F624="오후 반차"),0.5,IF(F624="연차",N(G624),0)))</f>
        <v/>
      </c>
      <c r="I624" s="7" t="n"/>
      <c r="J624" s="12" t="n"/>
      <c r="K624" s="12" t="n"/>
      <c r="L624" s="14" t="n"/>
      <c r="M624" s="12">
        <f>IF(AND(C624="",F624=""),"",IF(C624="","사번 미기재",IF(ISNA(MATCH(C624,'연차관리대장'!$A$5:$A$204,0)),"대장에 없는 사번",IF(A624="","사용일 미기재",IF(AND(F624="연차",G624=""),"일수 미기재",IF(AND(G624&lt;&gt;"",ISNUMBER(SEARCH("반차",F624)),N(G624)&lt;&gt;0.5),"반차는 0.5일",""))))))</f>
        <v/>
      </c>
    </row>
    <row r="625">
      <c r="A625" s="7" t="n"/>
      <c r="B625" s="7" t="n"/>
      <c r="C625" s="12" t="n"/>
      <c r="D625" s="12">
        <f>IF(C625="","",IFERROR(INDEX('연차관리대장'!$B$5:$B$204,MATCH(C625,'연차관리대장'!$A$5:$A$204,0)),""))</f>
        <v/>
      </c>
      <c r="E625" s="12">
        <f>IF(C625="","",IFERROR(INDEX('연차관리대장'!$C$5:$C$204,MATCH(C625,'연차관리대장'!$A$5:$A$204,0)),""))</f>
        <v/>
      </c>
      <c r="F625" s="12" t="n"/>
      <c r="G625" s="12" t="n"/>
      <c r="H625" s="12">
        <f>IF(F625="","",IF(OR(F625="오전 반차",F625="오후 반차"),0.5,IF(F625="연차",N(G625),0)))</f>
        <v/>
      </c>
      <c r="I625" s="7" t="n"/>
      <c r="J625" s="12" t="n"/>
      <c r="K625" s="12" t="n"/>
      <c r="L625" s="14" t="n"/>
      <c r="M625" s="12">
        <f>IF(AND(C625="",F625=""),"",IF(C625="","사번 미기재",IF(ISNA(MATCH(C625,'연차관리대장'!$A$5:$A$204,0)),"대장에 없는 사번",IF(A625="","사용일 미기재",IF(AND(F625="연차",G625=""),"일수 미기재",IF(AND(G625&lt;&gt;"",ISNUMBER(SEARCH("반차",F625)),N(G625)&lt;&gt;0.5),"반차는 0.5일",""))))))</f>
        <v/>
      </c>
    </row>
    <row r="626">
      <c r="A626" s="7" t="n"/>
      <c r="B626" s="7" t="n"/>
      <c r="C626" s="12" t="n"/>
      <c r="D626" s="12">
        <f>IF(C626="","",IFERROR(INDEX('연차관리대장'!$B$5:$B$204,MATCH(C626,'연차관리대장'!$A$5:$A$204,0)),""))</f>
        <v/>
      </c>
      <c r="E626" s="12">
        <f>IF(C626="","",IFERROR(INDEX('연차관리대장'!$C$5:$C$204,MATCH(C626,'연차관리대장'!$A$5:$A$204,0)),""))</f>
        <v/>
      </c>
      <c r="F626" s="12" t="n"/>
      <c r="G626" s="12" t="n"/>
      <c r="H626" s="12">
        <f>IF(F626="","",IF(OR(F626="오전 반차",F626="오후 반차"),0.5,IF(F626="연차",N(G626),0)))</f>
        <v/>
      </c>
      <c r="I626" s="7" t="n"/>
      <c r="J626" s="12" t="n"/>
      <c r="K626" s="12" t="n"/>
      <c r="L626" s="14" t="n"/>
      <c r="M626" s="12">
        <f>IF(AND(C626="",F626=""),"",IF(C626="","사번 미기재",IF(ISNA(MATCH(C626,'연차관리대장'!$A$5:$A$204,0)),"대장에 없는 사번",IF(A626="","사용일 미기재",IF(AND(F626="연차",G626=""),"일수 미기재",IF(AND(G626&lt;&gt;"",ISNUMBER(SEARCH("반차",F626)),N(G626)&lt;&gt;0.5),"반차는 0.5일",""))))))</f>
        <v/>
      </c>
    </row>
    <row r="627">
      <c r="A627" s="7" t="n"/>
      <c r="B627" s="7" t="n"/>
      <c r="C627" s="12" t="n"/>
      <c r="D627" s="12">
        <f>IF(C627="","",IFERROR(INDEX('연차관리대장'!$B$5:$B$204,MATCH(C627,'연차관리대장'!$A$5:$A$204,0)),""))</f>
        <v/>
      </c>
      <c r="E627" s="12">
        <f>IF(C627="","",IFERROR(INDEX('연차관리대장'!$C$5:$C$204,MATCH(C627,'연차관리대장'!$A$5:$A$204,0)),""))</f>
        <v/>
      </c>
      <c r="F627" s="12" t="n"/>
      <c r="G627" s="12" t="n"/>
      <c r="H627" s="12">
        <f>IF(F627="","",IF(OR(F627="오전 반차",F627="오후 반차"),0.5,IF(F627="연차",N(G627),0)))</f>
        <v/>
      </c>
      <c r="I627" s="7" t="n"/>
      <c r="J627" s="12" t="n"/>
      <c r="K627" s="12" t="n"/>
      <c r="L627" s="14" t="n"/>
      <c r="M627" s="12">
        <f>IF(AND(C627="",F627=""),"",IF(C627="","사번 미기재",IF(ISNA(MATCH(C627,'연차관리대장'!$A$5:$A$204,0)),"대장에 없는 사번",IF(A627="","사용일 미기재",IF(AND(F627="연차",G627=""),"일수 미기재",IF(AND(G627&lt;&gt;"",ISNUMBER(SEARCH("반차",F627)),N(G627)&lt;&gt;0.5),"반차는 0.5일",""))))))</f>
        <v/>
      </c>
    </row>
    <row r="628">
      <c r="A628" s="7" t="n"/>
      <c r="B628" s="7" t="n"/>
      <c r="C628" s="12" t="n"/>
      <c r="D628" s="12">
        <f>IF(C628="","",IFERROR(INDEX('연차관리대장'!$B$5:$B$204,MATCH(C628,'연차관리대장'!$A$5:$A$204,0)),""))</f>
        <v/>
      </c>
      <c r="E628" s="12">
        <f>IF(C628="","",IFERROR(INDEX('연차관리대장'!$C$5:$C$204,MATCH(C628,'연차관리대장'!$A$5:$A$204,0)),""))</f>
        <v/>
      </c>
      <c r="F628" s="12" t="n"/>
      <c r="G628" s="12" t="n"/>
      <c r="H628" s="12">
        <f>IF(F628="","",IF(OR(F628="오전 반차",F628="오후 반차"),0.5,IF(F628="연차",N(G628),0)))</f>
        <v/>
      </c>
      <c r="I628" s="7" t="n"/>
      <c r="J628" s="12" t="n"/>
      <c r="K628" s="12" t="n"/>
      <c r="L628" s="14" t="n"/>
      <c r="M628" s="12">
        <f>IF(AND(C628="",F628=""),"",IF(C628="","사번 미기재",IF(ISNA(MATCH(C628,'연차관리대장'!$A$5:$A$204,0)),"대장에 없는 사번",IF(A628="","사용일 미기재",IF(AND(F628="연차",G628=""),"일수 미기재",IF(AND(G628&lt;&gt;"",ISNUMBER(SEARCH("반차",F628)),N(G628)&lt;&gt;0.5),"반차는 0.5일",""))))))</f>
        <v/>
      </c>
    </row>
    <row r="629">
      <c r="A629" s="7" t="n"/>
      <c r="B629" s="7" t="n"/>
      <c r="C629" s="12" t="n"/>
      <c r="D629" s="12">
        <f>IF(C629="","",IFERROR(INDEX('연차관리대장'!$B$5:$B$204,MATCH(C629,'연차관리대장'!$A$5:$A$204,0)),""))</f>
        <v/>
      </c>
      <c r="E629" s="12">
        <f>IF(C629="","",IFERROR(INDEX('연차관리대장'!$C$5:$C$204,MATCH(C629,'연차관리대장'!$A$5:$A$204,0)),""))</f>
        <v/>
      </c>
      <c r="F629" s="12" t="n"/>
      <c r="G629" s="12" t="n"/>
      <c r="H629" s="12">
        <f>IF(F629="","",IF(OR(F629="오전 반차",F629="오후 반차"),0.5,IF(F629="연차",N(G629),0)))</f>
        <v/>
      </c>
      <c r="I629" s="7" t="n"/>
      <c r="J629" s="12" t="n"/>
      <c r="K629" s="12" t="n"/>
      <c r="L629" s="14" t="n"/>
      <c r="M629" s="12">
        <f>IF(AND(C629="",F629=""),"",IF(C629="","사번 미기재",IF(ISNA(MATCH(C629,'연차관리대장'!$A$5:$A$204,0)),"대장에 없는 사번",IF(A629="","사용일 미기재",IF(AND(F629="연차",G629=""),"일수 미기재",IF(AND(G629&lt;&gt;"",ISNUMBER(SEARCH("반차",F629)),N(G629)&lt;&gt;0.5),"반차는 0.5일",""))))))</f>
        <v/>
      </c>
    </row>
    <row r="630">
      <c r="A630" s="7" t="n"/>
      <c r="B630" s="7" t="n"/>
      <c r="C630" s="12" t="n"/>
      <c r="D630" s="12">
        <f>IF(C630="","",IFERROR(INDEX('연차관리대장'!$B$5:$B$204,MATCH(C630,'연차관리대장'!$A$5:$A$204,0)),""))</f>
        <v/>
      </c>
      <c r="E630" s="12">
        <f>IF(C630="","",IFERROR(INDEX('연차관리대장'!$C$5:$C$204,MATCH(C630,'연차관리대장'!$A$5:$A$204,0)),""))</f>
        <v/>
      </c>
      <c r="F630" s="12" t="n"/>
      <c r="G630" s="12" t="n"/>
      <c r="H630" s="12">
        <f>IF(F630="","",IF(OR(F630="오전 반차",F630="오후 반차"),0.5,IF(F630="연차",N(G630),0)))</f>
        <v/>
      </c>
      <c r="I630" s="7" t="n"/>
      <c r="J630" s="12" t="n"/>
      <c r="K630" s="12" t="n"/>
      <c r="L630" s="14" t="n"/>
      <c r="M630" s="12">
        <f>IF(AND(C630="",F630=""),"",IF(C630="","사번 미기재",IF(ISNA(MATCH(C630,'연차관리대장'!$A$5:$A$204,0)),"대장에 없는 사번",IF(A630="","사용일 미기재",IF(AND(F630="연차",G630=""),"일수 미기재",IF(AND(G630&lt;&gt;"",ISNUMBER(SEARCH("반차",F630)),N(G630)&lt;&gt;0.5),"반차는 0.5일",""))))))</f>
        <v/>
      </c>
    </row>
    <row r="631">
      <c r="A631" s="7" t="n"/>
      <c r="B631" s="7" t="n"/>
      <c r="C631" s="12" t="n"/>
      <c r="D631" s="12">
        <f>IF(C631="","",IFERROR(INDEX('연차관리대장'!$B$5:$B$204,MATCH(C631,'연차관리대장'!$A$5:$A$204,0)),""))</f>
        <v/>
      </c>
      <c r="E631" s="12">
        <f>IF(C631="","",IFERROR(INDEX('연차관리대장'!$C$5:$C$204,MATCH(C631,'연차관리대장'!$A$5:$A$204,0)),""))</f>
        <v/>
      </c>
      <c r="F631" s="12" t="n"/>
      <c r="G631" s="12" t="n"/>
      <c r="H631" s="12">
        <f>IF(F631="","",IF(OR(F631="오전 반차",F631="오후 반차"),0.5,IF(F631="연차",N(G631),0)))</f>
        <v/>
      </c>
      <c r="I631" s="7" t="n"/>
      <c r="J631" s="12" t="n"/>
      <c r="K631" s="12" t="n"/>
      <c r="L631" s="14" t="n"/>
      <c r="M631" s="12">
        <f>IF(AND(C631="",F631=""),"",IF(C631="","사번 미기재",IF(ISNA(MATCH(C631,'연차관리대장'!$A$5:$A$204,0)),"대장에 없는 사번",IF(A631="","사용일 미기재",IF(AND(F631="연차",G631=""),"일수 미기재",IF(AND(G631&lt;&gt;"",ISNUMBER(SEARCH("반차",F631)),N(G631)&lt;&gt;0.5),"반차는 0.5일",""))))))</f>
        <v/>
      </c>
    </row>
    <row r="632">
      <c r="A632" s="7" t="n"/>
      <c r="B632" s="7" t="n"/>
      <c r="C632" s="12" t="n"/>
      <c r="D632" s="12">
        <f>IF(C632="","",IFERROR(INDEX('연차관리대장'!$B$5:$B$204,MATCH(C632,'연차관리대장'!$A$5:$A$204,0)),""))</f>
        <v/>
      </c>
      <c r="E632" s="12">
        <f>IF(C632="","",IFERROR(INDEX('연차관리대장'!$C$5:$C$204,MATCH(C632,'연차관리대장'!$A$5:$A$204,0)),""))</f>
        <v/>
      </c>
      <c r="F632" s="12" t="n"/>
      <c r="G632" s="12" t="n"/>
      <c r="H632" s="12">
        <f>IF(F632="","",IF(OR(F632="오전 반차",F632="오후 반차"),0.5,IF(F632="연차",N(G632),0)))</f>
        <v/>
      </c>
      <c r="I632" s="7" t="n"/>
      <c r="J632" s="12" t="n"/>
      <c r="K632" s="12" t="n"/>
      <c r="L632" s="14" t="n"/>
      <c r="M632" s="12">
        <f>IF(AND(C632="",F632=""),"",IF(C632="","사번 미기재",IF(ISNA(MATCH(C632,'연차관리대장'!$A$5:$A$204,0)),"대장에 없는 사번",IF(A632="","사용일 미기재",IF(AND(F632="연차",G632=""),"일수 미기재",IF(AND(G632&lt;&gt;"",ISNUMBER(SEARCH("반차",F632)),N(G632)&lt;&gt;0.5),"반차는 0.5일",""))))))</f>
        <v/>
      </c>
    </row>
    <row r="633">
      <c r="A633" s="7" t="n"/>
      <c r="B633" s="7" t="n"/>
      <c r="C633" s="12" t="n"/>
      <c r="D633" s="12">
        <f>IF(C633="","",IFERROR(INDEX('연차관리대장'!$B$5:$B$204,MATCH(C633,'연차관리대장'!$A$5:$A$204,0)),""))</f>
        <v/>
      </c>
      <c r="E633" s="12">
        <f>IF(C633="","",IFERROR(INDEX('연차관리대장'!$C$5:$C$204,MATCH(C633,'연차관리대장'!$A$5:$A$204,0)),""))</f>
        <v/>
      </c>
      <c r="F633" s="12" t="n"/>
      <c r="G633" s="12" t="n"/>
      <c r="H633" s="12">
        <f>IF(F633="","",IF(OR(F633="오전 반차",F633="오후 반차"),0.5,IF(F633="연차",N(G633),0)))</f>
        <v/>
      </c>
      <c r="I633" s="7" t="n"/>
      <c r="J633" s="12" t="n"/>
      <c r="K633" s="12" t="n"/>
      <c r="L633" s="14" t="n"/>
      <c r="M633" s="12">
        <f>IF(AND(C633="",F633=""),"",IF(C633="","사번 미기재",IF(ISNA(MATCH(C633,'연차관리대장'!$A$5:$A$204,0)),"대장에 없는 사번",IF(A633="","사용일 미기재",IF(AND(F633="연차",G633=""),"일수 미기재",IF(AND(G633&lt;&gt;"",ISNUMBER(SEARCH("반차",F633)),N(G633)&lt;&gt;0.5),"반차는 0.5일",""))))))</f>
        <v/>
      </c>
    </row>
    <row r="634">
      <c r="A634" s="7" t="n"/>
      <c r="B634" s="7" t="n"/>
      <c r="C634" s="12" t="n"/>
      <c r="D634" s="12">
        <f>IF(C634="","",IFERROR(INDEX('연차관리대장'!$B$5:$B$204,MATCH(C634,'연차관리대장'!$A$5:$A$204,0)),""))</f>
        <v/>
      </c>
      <c r="E634" s="12">
        <f>IF(C634="","",IFERROR(INDEX('연차관리대장'!$C$5:$C$204,MATCH(C634,'연차관리대장'!$A$5:$A$204,0)),""))</f>
        <v/>
      </c>
      <c r="F634" s="12" t="n"/>
      <c r="G634" s="12" t="n"/>
      <c r="H634" s="12">
        <f>IF(F634="","",IF(OR(F634="오전 반차",F634="오후 반차"),0.5,IF(F634="연차",N(G634),0)))</f>
        <v/>
      </c>
      <c r="I634" s="7" t="n"/>
      <c r="J634" s="12" t="n"/>
      <c r="K634" s="12" t="n"/>
      <c r="L634" s="14" t="n"/>
      <c r="M634" s="12">
        <f>IF(AND(C634="",F634=""),"",IF(C634="","사번 미기재",IF(ISNA(MATCH(C634,'연차관리대장'!$A$5:$A$204,0)),"대장에 없는 사번",IF(A634="","사용일 미기재",IF(AND(F634="연차",G634=""),"일수 미기재",IF(AND(G634&lt;&gt;"",ISNUMBER(SEARCH("반차",F634)),N(G634)&lt;&gt;0.5),"반차는 0.5일",""))))))</f>
        <v/>
      </c>
    </row>
    <row r="635">
      <c r="A635" s="7" t="n"/>
      <c r="B635" s="7" t="n"/>
      <c r="C635" s="12" t="n"/>
      <c r="D635" s="12">
        <f>IF(C635="","",IFERROR(INDEX('연차관리대장'!$B$5:$B$204,MATCH(C635,'연차관리대장'!$A$5:$A$204,0)),""))</f>
        <v/>
      </c>
      <c r="E635" s="12">
        <f>IF(C635="","",IFERROR(INDEX('연차관리대장'!$C$5:$C$204,MATCH(C635,'연차관리대장'!$A$5:$A$204,0)),""))</f>
        <v/>
      </c>
      <c r="F635" s="12" t="n"/>
      <c r="G635" s="12" t="n"/>
      <c r="H635" s="12">
        <f>IF(F635="","",IF(OR(F635="오전 반차",F635="오후 반차"),0.5,IF(F635="연차",N(G635),0)))</f>
        <v/>
      </c>
      <c r="I635" s="7" t="n"/>
      <c r="J635" s="12" t="n"/>
      <c r="K635" s="12" t="n"/>
      <c r="L635" s="14" t="n"/>
      <c r="M635" s="12">
        <f>IF(AND(C635="",F635=""),"",IF(C635="","사번 미기재",IF(ISNA(MATCH(C635,'연차관리대장'!$A$5:$A$204,0)),"대장에 없는 사번",IF(A635="","사용일 미기재",IF(AND(F635="연차",G635=""),"일수 미기재",IF(AND(G635&lt;&gt;"",ISNUMBER(SEARCH("반차",F635)),N(G635)&lt;&gt;0.5),"반차는 0.5일",""))))))</f>
        <v/>
      </c>
    </row>
    <row r="636">
      <c r="A636" s="7" t="n"/>
      <c r="B636" s="7" t="n"/>
      <c r="C636" s="12" t="n"/>
      <c r="D636" s="12">
        <f>IF(C636="","",IFERROR(INDEX('연차관리대장'!$B$5:$B$204,MATCH(C636,'연차관리대장'!$A$5:$A$204,0)),""))</f>
        <v/>
      </c>
      <c r="E636" s="12">
        <f>IF(C636="","",IFERROR(INDEX('연차관리대장'!$C$5:$C$204,MATCH(C636,'연차관리대장'!$A$5:$A$204,0)),""))</f>
        <v/>
      </c>
      <c r="F636" s="12" t="n"/>
      <c r="G636" s="12" t="n"/>
      <c r="H636" s="12">
        <f>IF(F636="","",IF(OR(F636="오전 반차",F636="오후 반차"),0.5,IF(F636="연차",N(G636),0)))</f>
        <v/>
      </c>
      <c r="I636" s="7" t="n"/>
      <c r="J636" s="12" t="n"/>
      <c r="K636" s="12" t="n"/>
      <c r="L636" s="14" t="n"/>
      <c r="M636" s="12">
        <f>IF(AND(C636="",F636=""),"",IF(C636="","사번 미기재",IF(ISNA(MATCH(C636,'연차관리대장'!$A$5:$A$204,0)),"대장에 없는 사번",IF(A636="","사용일 미기재",IF(AND(F636="연차",G636=""),"일수 미기재",IF(AND(G636&lt;&gt;"",ISNUMBER(SEARCH("반차",F636)),N(G636)&lt;&gt;0.5),"반차는 0.5일",""))))))</f>
        <v/>
      </c>
    </row>
    <row r="637">
      <c r="A637" s="7" t="n"/>
      <c r="B637" s="7" t="n"/>
      <c r="C637" s="12" t="n"/>
      <c r="D637" s="12">
        <f>IF(C637="","",IFERROR(INDEX('연차관리대장'!$B$5:$B$204,MATCH(C637,'연차관리대장'!$A$5:$A$204,0)),""))</f>
        <v/>
      </c>
      <c r="E637" s="12">
        <f>IF(C637="","",IFERROR(INDEX('연차관리대장'!$C$5:$C$204,MATCH(C637,'연차관리대장'!$A$5:$A$204,0)),""))</f>
        <v/>
      </c>
      <c r="F637" s="12" t="n"/>
      <c r="G637" s="12" t="n"/>
      <c r="H637" s="12">
        <f>IF(F637="","",IF(OR(F637="오전 반차",F637="오후 반차"),0.5,IF(F637="연차",N(G637),0)))</f>
        <v/>
      </c>
      <c r="I637" s="7" t="n"/>
      <c r="J637" s="12" t="n"/>
      <c r="K637" s="12" t="n"/>
      <c r="L637" s="14" t="n"/>
      <c r="M637" s="12">
        <f>IF(AND(C637="",F637=""),"",IF(C637="","사번 미기재",IF(ISNA(MATCH(C637,'연차관리대장'!$A$5:$A$204,0)),"대장에 없는 사번",IF(A637="","사용일 미기재",IF(AND(F637="연차",G637=""),"일수 미기재",IF(AND(G637&lt;&gt;"",ISNUMBER(SEARCH("반차",F637)),N(G637)&lt;&gt;0.5),"반차는 0.5일",""))))))</f>
        <v/>
      </c>
    </row>
    <row r="638">
      <c r="A638" s="7" t="n"/>
      <c r="B638" s="7" t="n"/>
      <c r="C638" s="12" t="n"/>
      <c r="D638" s="12">
        <f>IF(C638="","",IFERROR(INDEX('연차관리대장'!$B$5:$B$204,MATCH(C638,'연차관리대장'!$A$5:$A$204,0)),""))</f>
        <v/>
      </c>
      <c r="E638" s="12">
        <f>IF(C638="","",IFERROR(INDEX('연차관리대장'!$C$5:$C$204,MATCH(C638,'연차관리대장'!$A$5:$A$204,0)),""))</f>
        <v/>
      </c>
      <c r="F638" s="12" t="n"/>
      <c r="G638" s="12" t="n"/>
      <c r="H638" s="12">
        <f>IF(F638="","",IF(OR(F638="오전 반차",F638="오후 반차"),0.5,IF(F638="연차",N(G638),0)))</f>
        <v/>
      </c>
      <c r="I638" s="7" t="n"/>
      <c r="J638" s="12" t="n"/>
      <c r="K638" s="12" t="n"/>
      <c r="L638" s="14" t="n"/>
      <c r="M638" s="12">
        <f>IF(AND(C638="",F638=""),"",IF(C638="","사번 미기재",IF(ISNA(MATCH(C638,'연차관리대장'!$A$5:$A$204,0)),"대장에 없는 사번",IF(A638="","사용일 미기재",IF(AND(F638="연차",G638=""),"일수 미기재",IF(AND(G638&lt;&gt;"",ISNUMBER(SEARCH("반차",F638)),N(G638)&lt;&gt;0.5),"반차는 0.5일",""))))))</f>
        <v/>
      </c>
    </row>
    <row r="639">
      <c r="A639" s="7" t="n"/>
      <c r="B639" s="7" t="n"/>
      <c r="C639" s="12" t="n"/>
      <c r="D639" s="12">
        <f>IF(C639="","",IFERROR(INDEX('연차관리대장'!$B$5:$B$204,MATCH(C639,'연차관리대장'!$A$5:$A$204,0)),""))</f>
        <v/>
      </c>
      <c r="E639" s="12">
        <f>IF(C639="","",IFERROR(INDEX('연차관리대장'!$C$5:$C$204,MATCH(C639,'연차관리대장'!$A$5:$A$204,0)),""))</f>
        <v/>
      </c>
      <c r="F639" s="12" t="n"/>
      <c r="G639" s="12" t="n"/>
      <c r="H639" s="12">
        <f>IF(F639="","",IF(OR(F639="오전 반차",F639="오후 반차"),0.5,IF(F639="연차",N(G639),0)))</f>
        <v/>
      </c>
      <c r="I639" s="7" t="n"/>
      <c r="J639" s="12" t="n"/>
      <c r="K639" s="12" t="n"/>
      <c r="L639" s="14" t="n"/>
      <c r="M639" s="12">
        <f>IF(AND(C639="",F639=""),"",IF(C639="","사번 미기재",IF(ISNA(MATCH(C639,'연차관리대장'!$A$5:$A$204,0)),"대장에 없는 사번",IF(A639="","사용일 미기재",IF(AND(F639="연차",G639=""),"일수 미기재",IF(AND(G639&lt;&gt;"",ISNUMBER(SEARCH("반차",F639)),N(G639)&lt;&gt;0.5),"반차는 0.5일",""))))))</f>
        <v/>
      </c>
    </row>
    <row r="640">
      <c r="A640" s="7" t="n"/>
      <c r="B640" s="7" t="n"/>
      <c r="C640" s="12" t="n"/>
      <c r="D640" s="12">
        <f>IF(C640="","",IFERROR(INDEX('연차관리대장'!$B$5:$B$204,MATCH(C640,'연차관리대장'!$A$5:$A$204,0)),""))</f>
        <v/>
      </c>
      <c r="E640" s="12">
        <f>IF(C640="","",IFERROR(INDEX('연차관리대장'!$C$5:$C$204,MATCH(C640,'연차관리대장'!$A$5:$A$204,0)),""))</f>
        <v/>
      </c>
      <c r="F640" s="12" t="n"/>
      <c r="G640" s="12" t="n"/>
      <c r="H640" s="12">
        <f>IF(F640="","",IF(OR(F640="오전 반차",F640="오후 반차"),0.5,IF(F640="연차",N(G640),0)))</f>
        <v/>
      </c>
      <c r="I640" s="7" t="n"/>
      <c r="J640" s="12" t="n"/>
      <c r="K640" s="12" t="n"/>
      <c r="L640" s="14" t="n"/>
      <c r="M640" s="12">
        <f>IF(AND(C640="",F640=""),"",IF(C640="","사번 미기재",IF(ISNA(MATCH(C640,'연차관리대장'!$A$5:$A$204,0)),"대장에 없는 사번",IF(A640="","사용일 미기재",IF(AND(F640="연차",G640=""),"일수 미기재",IF(AND(G640&lt;&gt;"",ISNUMBER(SEARCH("반차",F640)),N(G640)&lt;&gt;0.5),"반차는 0.5일",""))))))</f>
        <v/>
      </c>
    </row>
    <row r="641">
      <c r="A641" s="7" t="n"/>
      <c r="B641" s="7" t="n"/>
      <c r="C641" s="12" t="n"/>
      <c r="D641" s="12">
        <f>IF(C641="","",IFERROR(INDEX('연차관리대장'!$B$5:$B$204,MATCH(C641,'연차관리대장'!$A$5:$A$204,0)),""))</f>
        <v/>
      </c>
      <c r="E641" s="12">
        <f>IF(C641="","",IFERROR(INDEX('연차관리대장'!$C$5:$C$204,MATCH(C641,'연차관리대장'!$A$5:$A$204,0)),""))</f>
        <v/>
      </c>
      <c r="F641" s="12" t="n"/>
      <c r="G641" s="12" t="n"/>
      <c r="H641" s="12">
        <f>IF(F641="","",IF(OR(F641="오전 반차",F641="오후 반차"),0.5,IF(F641="연차",N(G641),0)))</f>
        <v/>
      </c>
      <c r="I641" s="7" t="n"/>
      <c r="J641" s="12" t="n"/>
      <c r="K641" s="12" t="n"/>
      <c r="L641" s="14" t="n"/>
      <c r="M641" s="12">
        <f>IF(AND(C641="",F641=""),"",IF(C641="","사번 미기재",IF(ISNA(MATCH(C641,'연차관리대장'!$A$5:$A$204,0)),"대장에 없는 사번",IF(A641="","사용일 미기재",IF(AND(F641="연차",G641=""),"일수 미기재",IF(AND(G641&lt;&gt;"",ISNUMBER(SEARCH("반차",F641)),N(G641)&lt;&gt;0.5),"반차는 0.5일",""))))))</f>
        <v/>
      </c>
    </row>
    <row r="642">
      <c r="A642" s="7" t="n"/>
      <c r="B642" s="7" t="n"/>
      <c r="C642" s="12" t="n"/>
      <c r="D642" s="12">
        <f>IF(C642="","",IFERROR(INDEX('연차관리대장'!$B$5:$B$204,MATCH(C642,'연차관리대장'!$A$5:$A$204,0)),""))</f>
        <v/>
      </c>
      <c r="E642" s="12">
        <f>IF(C642="","",IFERROR(INDEX('연차관리대장'!$C$5:$C$204,MATCH(C642,'연차관리대장'!$A$5:$A$204,0)),""))</f>
        <v/>
      </c>
      <c r="F642" s="12" t="n"/>
      <c r="G642" s="12" t="n"/>
      <c r="H642" s="12">
        <f>IF(F642="","",IF(OR(F642="오전 반차",F642="오후 반차"),0.5,IF(F642="연차",N(G642),0)))</f>
        <v/>
      </c>
      <c r="I642" s="7" t="n"/>
      <c r="J642" s="12" t="n"/>
      <c r="K642" s="12" t="n"/>
      <c r="L642" s="14" t="n"/>
      <c r="M642" s="12">
        <f>IF(AND(C642="",F642=""),"",IF(C642="","사번 미기재",IF(ISNA(MATCH(C642,'연차관리대장'!$A$5:$A$204,0)),"대장에 없는 사번",IF(A642="","사용일 미기재",IF(AND(F642="연차",G642=""),"일수 미기재",IF(AND(G642&lt;&gt;"",ISNUMBER(SEARCH("반차",F642)),N(G642)&lt;&gt;0.5),"반차는 0.5일",""))))))</f>
        <v/>
      </c>
    </row>
    <row r="643">
      <c r="A643" s="7" t="n"/>
      <c r="B643" s="7" t="n"/>
      <c r="C643" s="12" t="n"/>
      <c r="D643" s="12">
        <f>IF(C643="","",IFERROR(INDEX('연차관리대장'!$B$5:$B$204,MATCH(C643,'연차관리대장'!$A$5:$A$204,0)),""))</f>
        <v/>
      </c>
      <c r="E643" s="12">
        <f>IF(C643="","",IFERROR(INDEX('연차관리대장'!$C$5:$C$204,MATCH(C643,'연차관리대장'!$A$5:$A$204,0)),""))</f>
        <v/>
      </c>
      <c r="F643" s="12" t="n"/>
      <c r="G643" s="12" t="n"/>
      <c r="H643" s="12">
        <f>IF(F643="","",IF(OR(F643="오전 반차",F643="오후 반차"),0.5,IF(F643="연차",N(G643),0)))</f>
        <v/>
      </c>
      <c r="I643" s="7" t="n"/>
      <c r="J643" s="12" t="n"/>
      <c r="K643" s="12" t="n"/>
      <c r="L643" s="14" t="n"/>
      <c r="M643" s="12">
        <f>IF(AND(C643="",F643=""),"",IF(C643="","사번 미기재",IF(ISNA(MATCH(C643,'연차관리대장'!$A$5:$A$204,0)),"대장에 없는 사번",IF(A643="","사용일 미기재",IF(AND(F643="연차",G643=""),"일수 미기재",IF(AND(G643&lt;&gt;"",ISNUMBER(SEARCH("반차",F643)),N(G643)&lt;&gt;0.5),"반차는 0.5일",""))))))</f>
        <v/>
      </c>
    </row>
    <row r="644">
      <c r="A644" s="7" t="n"/>
      <c r="B644" s="7" t="n"/>
      <c r="C644" s="12" t="n"/>
      <c r="D644" s="12">
        <f>IF(C644="","",IFERROR(INDEX('연차관리대장'!$B$5:$B$204,MATCH(C644,'연차관리대장'!$A$5:$A$204,0)),""))</f>
        <v/>
      </c>
      <c r="E644" s="12">
        <f>IF(C644="","",IFERROR(INDEX('연차관리대장'!$C$5:$C$204,MATCH(C644,'연차관리대장'!$A$5:$A$204,0)),""))</f>
        <v/>
      </c>
      <c r="F644" s="12" t="n"/>
      <c r="G644" s="12" t="n"/>
      <c r="H644" s="12">
        <f>IF(F644="","",IF(OR(F644="오전 반차",F644="오후 반차"),0.5,IF(F644="연차",N(G644),0)))</f>
        <v/>
      </c>
      <c r="I644" s="7" t="n"/>
      <c r="J644" s="12" t="n"/>
      <c r="K644" s="12" t="n"/>
      <c r="L644" s="14" t="n"/>
      <c r="M644" s="12">
        <f>IF(AND(C644="",F644=""),"",IF(C644="","사번 미기재",IF(ISNA(MATCH(C644,'연차관리대장'!$A$5:$A$204,0)),"대장에 없는 사번",IF(A644="","사용일 미기재",IF(AND(F644="연차",G644=""),"일수 미기재",IF(AND(G644&lt;&gt;"",ISNUMBER(SEARCH("반차",F644)),N(G644)&lt;&gt;0.5),"반차는 0.5일",""))))))</f>
        <v/>
      </c>
    </row>
    <row r="645">
      <c r="A645" s="7" t="n"/>
      <c r="B645" s="7" t="n"/>
      <c r="C645" s="12" t="n"/>
      <c r="D645" s="12">
        <f>IF(C645="","",IFERROR(INDEX('연차관리대장'!$B$5:$B$204,MATCH(C645,'연차관리대장'!$A$5:$A$204,0)),""))</f>
        <v/>
      </c>
      <c r="E645" s="12">
        <f>IF(C645="","",IFERROR(INDEX('연차관리대장'!$C$5:$C$204,MATCH(C645,'연차관리대장'!$A$5:$A$204,0)),""))</f>
        <v/>
      </c>
      <c r="F645" s="12" t="n"/>
      <c r="G645" s="12" t="n"/>
      <c r="H645" s="12">
        <f>IF(F645="","",IF(OR(F645="오전 반차",F645="오후 반차"),0.5,IF(F645="연차",N(G645),0)))</f>
        <v/>
      </c>
      <c r="I645" s="7" t="n"/>
      <c r="J645" s="12" t="n"/>
      <c r="K645" s="12" t="n"/>
      <c r="L645" s="14" t="n"/>
      <c r="M645" s="12">
        <f>IF(AND(C645="",F645=""),"",IF(C645="","사번 미기재",IF(ISNA(MATCH(C645,'연차관리대장'!$A$5:$A$204,0)),"대장에 없는 사번",IF(A645="","사용일 미기재",IF(AND(F645="연차",G645=""),"일수 미기재",IF(AND(G645&lt;&gt;"",ISNUMBER(SEARCH("반차",F645)),N(G645)&lt;&gt;0.5),"반차는 0.5일",""))))))</f>
        <v/>
      </c>
    </row>
    <row r="646">
      <c r="A646" s="7" t="n"/>
      <c r="B646" s="7" t="n"/>
      <c r="C646" s="12" t="n"/>
      <c r="D646" s="12">
        <f>IF(C646="","",IFERROR(INDEX('연차관리대장'!$B$5:$B$204,MATCH(C646,'연차관리대장'!$A$5:$A$204,0)),""))</f>
        <v/>
      </c>
      <c r="E646" s="12">
        <f>IF(C646="","",IFERROR(INDEX('연차관리대장'!$C$5:$C$204,MATCH(C646,'연차관리대장'!$A$5:$A$204,0)),""))</f>
        <v/>
      </c>
      <c r="F646" s="12" t="n"/>
      <c r="G646" s="12" t="n"/>
      <c r="H646" s="12">
        <f>IF(F646="","",IF(OR(F646="오전 반차",F646="오후 반차"),0.5,IF(F646="연차",N(G646),0)))</f>
        <v/>
      </c>
      <c r="I646" s="7" t="n"/>
      <c r="J646" s="12" t="n"/>
      <c r="K646" s="12" t="n"/>
      <c r="L646" s="14" t="n"/>
      <c r="M646" s="12">
        <f>IF(AND(C646="",F646=""),"",IF(C646="","사번 미기재",IF(ISNA(MATCH(C646,'연차관리대장'!$A$5:$A$204,0)),"대장에 없는 사번",IF(A646="","사용일 미기재",IF(AND(F646="연차",G646=""),"일수 미기재",IF(AND(G646&lt;&gt;"",ISNUMBER(SEARCH("반차",F646)),N(G646)&lt;&gt;0.5),"반차는 0.5일",""))))))</f>
        <v/>
      </c>
    </row>
    <row r="647">
      <c r="A647" s="7" t="n"/>
      <c r="B647" s="7" t="n"/>
      <c r="C647" s="12" t="n"/>
      <c r="D647" s="12">
        <f>IF(C647="","",IFERROR(INDEX('연차관리대장'!$B$5:$B$204,MATCH(C647,'연차관리대장'!$A$5:$A$204,0)),""))</f>
        <v/>
      </c>
      <c r="E647" s="12">
        <f>IF(C647="","",IFERROR(INDEX('연차관리대장'!$C$5:$C$204,MATCH(C647,'연차관리대장'!$A$5:$A$204,0)),""))</f>
        <v/>
      </c>
      <c r="F647" s="12" t="n"/>
      <c r="G647" s="12" t="n"/>
      <c r="H647" s="12">
        <f>IF(F647="","",IF(OR(F647="오전 반차",F647="오후 반차"),0.5,IF(F647="연차",N(G647),0)))</f>
        <v/>
      </c>
      <c r="I647" s="7" t="n"/>
      <c r="J647" s="12" t="n"/>
      <c r="K647" s="12" t="n"/>
      <c r="L647" s="14" t="n"/>
      <c r="M647" s="12">
        <f>IF(AND(C647="",F647=""),"",IF(C647="","사번 미기재",IF(ISNA(MATCH(C647,'연차관리대장'!$A$5:$A$204,0)),"대장에 없는 사번",IF(A647="","사용일 미기재",IF(AND(F647="연차",G647=""),"일수 미기재",IF(AND(G647&lt;&gt;"",ISNUMBER(SEARCH("반차",F647)),N(G647)&lt;&gt;0.5),"반차는 0.5일",""))))))</f>
        <v/>
      </c>
    </row>
    <row r="648">
      <c r="A648" s="7" t="n"/>
      <c r="B648" s="7" t="n"/>
      <c r="C648" s="12" t="n"/>
      <c r="D648" s="12">
        <f>IF(C648="","",IFERROR(INDEX('연차관리대장'!$B$5:$B$204,MATCH(C648,'연차관리대장'!$A$5:$A$204,0)),""))</f>
        <v/>
      </c>
      <c r="E648" s="12">
        <f>IF(C648="","",IFERROR(INDEX('연차관리대장'!$C$5:$C$204,MATCH(C648,'연차관리대장'!$A$5:$A$204,0)),""))</f>
        <v/>
      </c>
      <c r="F648" s="12" t="n"/>
      <c r="G648" s="12" t="n"/>
      <c r="H648" s="12">
        <f>IF(F648="","",IF(OR(F648="오전 반차",F648="오후 반차"),0.5,IF(F648="연차",N(G648),0)))</f>
        <v/>
      </c>
      <c r="I648" s="7" t="n"/>
      <c r="J648" s="12" t="n"/>
      <c r="K648" s="12" t="n"/>
      <c r="L648" s="14" t="n"/>
      <c r="M648" s="12">
        <f>IF(AND(C648="",F648=""),"",IF(C648="","사번 미기재",IF(ISNA(MATCH(C648,'연차관리대장'!$A$5:$A$204,0)),"대장에 없는 사번",IF(A648="","사용일 미기재",IF(AND(F648="연차",G648=""),"일수 미기재",IF(AND(G648&lt;&gt;"",ISNUMBER(SEARCH("반차",F648)),N(G648)&lt;&gt;0.5),"반차는 0.5일",""))))))</f>
        <v/>
      </c>
    </row>
    <row r="649">
      <c r="A649" s="7" t="n"/>
      <c r="B649" s="7" t="n"/>
      <c r="C649" s="12" t="n"/>
      <c r="D649" s="12">
        <f>IF(C649="","",IFERROR(INDEX('연차관리대장'!$B$5:$B$204,MATCH(C649,'연차관리대장'!$A$5:$A$204,0)),""))</f>
        <v/>
      </c>
      <c r="E649" s="12">
        <f>IF(C649="","",IFERROR(INDEX('연차관리대장'!$C$5:$C$204,MATCH(C649,'연차관리대장'!$A$5:$A$204,0)),""))</f>
        <v/>
      </c>
      <c r="F649" s="12" t="n"/>
      <c r="G649" s="12" t="n"/>
      <c r="H649" s="12">
        <f>IF(F649="","",IF(OR(F649="오전 반차",F649="오후 반차"),0.5,IF(F649="연차",N(G649),0)))</f>
        <v/>
      </c>
      <c r="I649" s="7" t="n"/>
      <c r="J649" s="12" t="n"/>
      <c r="K649" s="12" t="n"/>
      <c r="L649" s="14" t="n"/>
      <c r="M649" s="12">
        <f>IF(AND(C649="",F649=""),"",IF(C649="","사번 미기재",IF(ISNA(MATCH(C649,'연차관리대장'!$A$5:$A$204,0)),"대장에 없는 사번",IF(A649="","사용일 미기재",IF(AND(F649="연차",G649=""),"일수 미기재",IF(AND(G649&lt;&gt;"",ISNUMBER(SEARCH("반차",F649)),N(G649)&lt;&gt;0.5),"반차는 0.5일",""))))))</f>
        <v/>
      </c>
    </row>
    <row r="650">
      <c r="A650" s="7" t="n"/>
      <c r="B650" s="7" t="n"/>
      <c r="C650" s="12" t="n"/>
      <c r="D650" s="12">
        <f>IF(C650="","",IFERROR(INDEX('연차관리대장'!$B$5:$B$204,MATCH(C650,'연차관리대장'!$A$5:$A$204,0)),""))</f>
        <v/>
      </c>
      <c r="E650" s="12">
        <f>IF(C650="","",IFERROR(INDEX('연차관리대장'!$C$5:$C$204,MATCH(C650,'연차관리대장'!$A$5:$A$204,0)),""))</f>
        <v/>
      </c>
      <c r="F650" s="12" t="n"/>
      <c r="G650" s="12" t="n"/>
      <c r="H650" s="12">
        <f>IF(F650="","",IF(OR(F650="오전 반차",F650="오후 반차"),0.5,IF(F650="연차",N(G650),0)))</f>
        <v/>
      </c>
      <c r="I650" s="7" t="n"/>
      <c r="J650" s="12" t="n"/>
      <c r="K650" s="12" t="n"/>
      <c r="L650" s="14" t="n"/>
      <c r="M650" s="12">
        <f>IF(AND(C650="",F650=""),"",IF(C650="","사번 미기재",IF(ISNA(MATCH(C650,'연차관리대장'!$A$5:$A$204,0)),"대장에 없는 사번",IF(A650="","사용일 미기재",IF(AND(F650="연차",G650=""),"일수 미기재",IF(AND(G650&lt;&gt;"",ISNUMBER(SEARCH("반차",F650)),N(G650)&lt;&gt;0.5),"반차는 0.5일",""))))))</f>
        <v/>
      </c>
    </row>
    <row r="651">
      <c r="A651" s="7" t="n"/>
      <c r="B651" s="7" t="n"/>
      <c r="C651" s="12" t="n"/>
      <c r="D651" s="12">
        <f>IF(C651="","",IFERROR(INDEX('연차관리대장'!$B$5:$B$204,MATCH(C651,'연차관리대장'!$A$5:$A$204,0)),""))</f>
        <v/>
      </c>
      <c r="E651" s="12">
        <f>IF(C651="","",IFERROR(INDEX('연차관리대장'!$C$5:$C$204,MATCH(C651,'연차관리대장'!$A$5:$A$204,0)),""))</f>
        <v/>
      </c>
      <c r="F651" s="12" t="n"/>
      <c r="G651" s="12" t="n"/>
      <c r="H651" s="12">
        <f>IF(F651="","",IF(OR(F651="오전 반차",F651="오후 반차"),0.5,IF(F651="연차",N(G651),0)))</f>
        <v/>
      </c>
      <c r="I651" s="7" t="n"/>
      <c r="J651" s="12" t="n"/>
      <c r="K651" s="12" t="n"/>
      <c r="L651" s="14" t="n"/>
      <c r="M651" s="12">
        <f>IF(AND(C651="",F651=""),"",IF(C651="","사번 미기재",IF(ISNA(MATCH(C651,'연차관리대장'!$A$5:$A$204,0)),"대장에 없는 사번",IF(A651="","사용일 미기재",IF(AND(F651="연차",G651=""),"일수 미기재",IF(AND(G651&lt;&gt;"",ISNUMBER(SEARCH("반차",F651)),N(G651)&lt;&gt;0.5),"반차는 0.5일",""))))))</f>
        <v/>
      </c>
    </row>
    <row r="652">
      <c r="A652" s="7" t="n"/>
      <c r="B652" s="7" t="n"/>
      <c r="C652" s="12" t="n"/>
      <c r="D652" s="12">
        <f>IF(C652="","",IFERROR(INDEX('연차관리대장'!$B$5:$B$204,MATCH(C652,'연차관리대장'!$A$5:$A$204,0)),""))</f>
        <v/>
      </c>
      <c r="E652" s="12">
        <f>IF(C652="","",IFERROR(INDEX('연차관리대장'!$C$5:$C$204,MATCH(C652,'연차관리대장'!$A$5:$A$204,0)),""))</f>
        <v/>
      </c>
      <c r="F652" s="12" t="n"/>
      <c r="G652" s="12" t="n"/>
      <c r="H652" s="12">
        <f>IF(F652="","",IF(OR(F652="오전 반차",F652="오후 반차"),0.5,IF(F652="연차",N(G652),0)))</f>
        <v/>
      </c>
      <c r="I652" s="7" t="n"/>
      <c r="J652" s="12" t="n"/>
      <c r="K652" s="12" t="n"/>
      <c r="L652" s="14" t="n"/>
      <c r="M652" s="12">
        <f>IF(AND(C652="",F652=""),"",IF(C652="","사번 미기재",IF(ISNA(MATCH(C652,'연차관리대장'!$A$5:$A$204,0)),"대장에 없는 사번",IF(A652="","사용일 미기재",IF(AND(F652="연차",G652=""),"일수 미기재",IF(AND(G652&lt;&gt;"",ISNUMBER(SEARCH("반차",F652)),N(G652)&lt;&gt;0.5),"반차는 0.5일",""))))))</f>
        <v/>
      </c>
    </row>
    <row r="653">
      <c r="A653" s="7" t="n"/>
      <c r="B653" s="7" t="n"/>
      <c r="C653" s="12" t="n"/>
      <c r="D653" s="12">
        <f>IF(C653="","",IFERROR(INDEX('연차관리대장'!$B$5:$B$204,MATCH(C653,'연차관리대장'!$A$5:$A$204,0)),""))</f>
        <v/>
      </c>
      <c r="E653" s="12">
        <f>IF(C653="","",IFERROR(INDEX('연차관리대장'!$C$5:$C$204,MATCH(C653,'연차관리대장'!$A$5:$A$204,0)),""))</f>
        <v/>
      </c>
      <c r="F653" s="12" t="n"/>
      <c r="G653" s="12" t="n"/>
      <c r="H653" s="12">
        <f>IF(F653="","",IF(OR(F653="오전 반차",F653="오후 반차"),0.5,IF(F653="연차",N(G653),0)))</f>
        <v/>
      </c>
      <c r="I653" s="7" t="n"/>
      <c r="J653" s="12" t="n"/>
      <c r="K653" s="12" t="n"/>
      <c r="L653" s="14" t="n"/>
      <c r="M653" s="12">
        <f>IF(AND(C653="",F653=""),"",IF(C653="","사번 미기재",IF(ISNA(MATCH(C653,'연차관리대장'!$A$5:$A$204,0)),"대장에 없는 사번",IF(A653="","사용일 미기재",IF(AND(F653="연차",G653=""),"일수 미기재",IF(AND(G653&lt;&gt;"",ISNUMBER(SEARCH("반차",F653)),N(G653)&lt;&gt;0.5),"반차는 0.5일",""))))))</f>
        <v/>
      </c>
    </row>
    <row r="654">
      <c r="A654" s="7" t="n"/>
      <c r="B654" s="7" t="n"/>
      <c r="C654" s="12" t="n"/>
      <c r="D654" s="12">
        <f>IF(C654="","",IFERROR(INDEX('연차관리대장'!$B$5:$B$204,MATCH(C654,'연차관리대장'!$A$5:$A$204,0)),""))</f>
        <v/>
      </c>
      <c r="E654" s="12">
        <f>IF(C654="","",IFERROR(INDEX('연차관리대장'!$C$5:$C$204,MATCH(C654,'연차관리대장'!$A$5:$A$204,0)),""))</f>
        <v/>
      </c>
      <c r="F654" s="12" t="n"/>
      <c r="G654" s="12" t="n"/>
      <c r="H654" s="12">
        <f>IF(F654="","",IF(OR(F654="오전 반차",F654="오후 반차"),0.5,IF(F654="연차",N(G654),0)))</f>
        <v/>
      </c>
      <c r="I654" s="7" t="n"/>
      <c r="J654" s="12" t="n"/>
      <c r="K654" s="12" t="n"/>
      <c r="L654" s="14" t="n"/>
      <c r="M654" s="12">
        <f>IF(AND(C654="",F654=""),"",IF(C654="","사번 미기재",IF(ISNA(MATCH(C654,'연차관리대장'!$A$5:$A$204,0)),"대장에 없는 사번",IF(A654="","사용일 미기재",IF(AND(F654="연차",G654=""),"일수 미기재",IF(AND(G654&lt;&gt;"",ISNUMBER(SEARCH("반차",F654)),N(G654)&lt;&gt;0.5),"반차는 0.5일",""))))))</f>
        <v/>
      </c>
    </row>
    <row r="655">
      <c r="A655" s="7" t="n"/>
      <c r="B655" s="7" t="n"/>
      <c r="C655" s="12" t="n"/>
      <c r="D655" s="12">
        <f>IF(C655="","",IFERROR(INDEX('연차관리대장'!$B$5:$B$204,MATCH(C655,'연차관리대장'!$A$5:$A$204,0)),""))</f>
        <v/>
      </c>
      <c r="E655" s="12">
        <f>IF(C655="","",IFERROR(INDEX('연차관리대장'!$C$5:$C$204,MATCH(C655,'연차관리대장'!$A$5:$A$204,0)),""))</f>
        <v/>
      </c>
      <c r="F655" s="12" t="n"/>
      <c r="G655" s="12" t="n"/>
      <c r="H655" s="12">
        <f>IF(F655="","",IF(OR(F655="오전 반차",F655="오후 반차"),0.5,IF(F655="연차",N(G655),0)))</f>
        <v/>
      </c>
      <c r="I655" s="7" t="n"/>
      <c r="J655" s="12" t="n"/>
      <c r="K655" s="12" t="n"/>
      <c r="L655" s="14" t="n"/>
      <c r="M655" s="12">
        <f>IF(AND(C655="",F655=""),"",IF(C655="","사번 미기재",IF(ISNA(MATCH(C655,'연차관리대장'!$A$5:$A$204,0)),"대장에 없는 사번",IF(A655="","사용일 미기재",IF(AND(F655="연차",G655=""),"일수 미기재",IF(AND(G655&lt;&gt;"",ISNUMBER(SEARCH("반차",F655)),N(G655)&lt;&gt;0.5),"반차는 0.5일",""))))))</f>
        <v/>
      </c>
    </row>
    <row r="656">
      <c r="A656" s="7" t="n"/>
      <c r="B656" s="7" t="n"/>
      <c r="C656" s="12" t="n"/>
      <c r="D656" s="12">
        <f>IF(C656="","",IFERROR(INDEX('연차관리대장'!$B$5:$B$204,MATCH(C656,'연차관리대장'!$A$5:$A$204,0)),""))</f>
        <v/>
      </c>
      <c r="E656" s="12">
        <f>IF(C656="","",IFERROR(INDEX('연차관리대장'!$C$5:$C$204,MATCH(C656,'연차관리대장'!$A$5:$A$204,0)),""))</f>
        <v/>
      </c>
      <c r="F656" s="12" t="n"/>
      <c r="G656" s="12" t="n"/>
      <c r="H656" s="12">
        <f>IF(F656="","",IF(OR(F656="오전 반차",F656="오후 반차"),0.5,IF(F656="연차",N(G656),0)))</f>
        <v/>
      </c>
      <c r="I656" s="7" t="n"/>
      <c r="J656" s="12" t="n"/>
      <c r="K656" s="12" t="n"/>
      <c r="L656" s="14" t="n"/>
      <c r="M656" s="12">
        <f>IF(AND(C656="",F656=""),"",IF(C656="","사번 미기재",IF(ISNA(MATCH(C656,'연차관리대장'!$A$5:$A$204,0)),"대장에 없는 사번",IF(A656="","사용일 미기재",IF(AND(F656="연차",G656=""),"일수 미기재",IF(AND(G656&lt;&gt;"",ISNUMBER(SEARCH("반차",F656)),N(G656)&lt;&gt;0.5),"반차는 0.5일",""))))))</f>
        <v/>
      </c>
    </row>
    <row r="657">
      <c r="A657" s="7" t="n"/>
      <c r="B657" s="7" t="n"/>
      <c r="C657" s="12" t="n"/>
      <c r="D657" s="12">
        <f>IF(C657="","",IFERROR(INDEX('연차관리대장'!$B$5:$B$204,MATCH(C657,'연차관리대장'!$A$5:$A$204,0)),""))</f>
        <v/>
      </c>
      <c r="E657" s="12">
        <f>IF(C657="","",IFERROR(INDEX('연차관리대장'!$C$5:$C$204,MATCH(C657,'연차관리대장'!$A$5:$A$204,0)),""))</f>
        <v/>
      </c>
      <c r="F657" s="12" t="n"/>
      <c r="G657" s="12" t="n"/>
      <c r="H657" s="12">
        <f>IF(F657="","",IF(OR(F657="오전 반차",F657="오후 반차"),0.5,IF(F657="연차",N(G657),0)))</f>
        <v/>
      </c>
      <c r="I657" s="7" t="n"/>
      <c r="J657" s="12" t="n"/>
      <c r="K657" s="12" t="n"/>
      <c r="L657" s="14" t="n"/>
      <c r="M657" s="12">
        <f>IF(AND(C657="",F657=""),"",IF(C657="","사번 미기재",IF(ISNA(MATCH(C657,'연차관리대장'!$A$5:$A$204,0)),"대장에 없는 사번",IF(A657="","사용일 미기재",IF(AND(F657="연차",G657=""),"일수 미기재",IF(AND(G657&lt;&gt;"",ISNUMBER(SEARCH("반차",F657)),N(G657)&lt;&gt;0.5),"반차는 0.5일",""))))))</f>
        <v/>
      </c>
    </row>
    <row r="658">
      <c r="A658" s="7" t="n"/>
      <c r="B658" s="7" t="n"/>
      <c r="C658" s="12" t="n"/>
      <c r="D658" s="12">
        <f>IF(C658="","",IFERROR(INDEX('연차관리대장'!$B$5:$B$204,MATCH(C658,'연차관리대장'!$A$5:$A$204,0)),""))</f>
        <v/>
      </c>
      <c r="E658" s="12">
        <f>IF(C658="","",IFERROR(INDEX('연차관리대장'!$C$5:$C$204,MATCH(C658,'연차관리대장'!$A$5:$A$204,0)),""))</f>
        <v/>
      </c>
      <c r="F658" s="12" t="n"/>
      <c r="G658" s="12" t="n"/>
      <c r="H658" s="12">
        <f>IF(F658="","",IF(OR(F658="오전 반차",F658="오후 반차"),0.5,IF(F658="연차",N(G658),0)))</f>
        <v/>
      </c>
      <c r="I658" s="7" t="n"/>
      <c r="J658" s="12" t="n"/>
      <c r="K658" s="12" t="n"/>
      <c r="L658" s="14" t="n"/>
      <c r="M658" s="12">
        <f>IF(AND(C658="",F658=""),"",IF(C658="","사번 미기재",IF(ISNA(MATCH(C658,'연차관리대장'!$A$5:$A$204,0)),"대장에 없는 사번",IF(A658="","사용일 미기재",IF(AND(F658="연차",G658=""),"일수 미기재",IF(AND(G658&lt;&gt;"",ISNUMBER(SEARCH("반차",F658)),N(G658)&lt;&gt;0.5),"반차는 0.5일",""))))))</f>
        <v/>
      </c>
    </row>
    <row r="659">
      <c r="A659" s="7" t="n"/>
      <c r="B659" s="7" t="n"/>
      <c r="C659" s="12" t="n"/>
      <c r="D659" s="12">
        <f>IF(C659="","",IFERROR(INDEX('연차관리대장'!$B$5:$B$204,MATCH(C659,'연차관리대장'!$A$5:$A$204,0)),""))</f>
        <v/>
      </c>
      <c r="E659" s="12">
        <f>IF(C659="","",IFERROR(INDEX('연차관리대장'!$C$5:$C$204,MATCH(C659,'연차관리대장'!$A$5:$A$204,0)),""))</f>
        <v/>
      </c>
      <c r="F659" s="12" t="n"/>
      <c r="G659" s="12" t="n"/>
      <c r="H659" s="12">
        <f>IF(F659="","",IF(OR(F659="오전 반차",F659="오후 반차"),0.5,IF(F659="연차",N(G659),0)))</f>
        <v/>
      </c>
      <c r="I659" s="7" t="n"/>
      <c r="J659" s="12" t="n"/>
      <c r="K659" s="12" t="n"/>
      <c r="L659" s="14" t="n"/>
      <c r="M659" s="12">
        <f>IF(AND(C659="",F659=""),"",IF(C659="","사번 미기재",IF(ISNA(MATCH(C659,'연차관리대장'!$A$5:$A$204,0)),"대장에 없는 사번",IF(A659="","사용일 미기재",IF(AND(F659="연차",G659=""),"일수 미기재",IF(AND(G659&lt;&gt;"",ISNUMBER(SEARCH("반차",F659)),N(G659)&lt;&gt;0.5),"반차는 0.5일",""))))))</f>
        <v/>
      </c>
    </row>
    <row r="660">
      <c r="A660" s="7" t="n"/>
      <c r="B660" s="7" t="n"/>
      <c r="C660" s="12" t="n"/>
      <c r="D660" s="12">
        <f>IF(C660="","",IFERROR(INDEX('연차관리대장'!$B$5:$B$204,MATCH(C660,'연차관리대장'!$A$5:$A$204,0)),""))</f>
        <v/>
      </c>
      <c r="E660" s="12">
        <f>IF(C660="","",IFERROR(INDEX('연차관리대장'!$C$5:$C$204,MATCH(C660,'연차관리대장'!$A$5:$A$204,0)),""))</f>
        <v/>
      </c>
      <c r="F660" s="12" t="n"/>
      <c r="G660" s="12" t="n"/>
      <c r="H660" s="12">
        <f>IF(F660="","",IF(OR(F660="오전 반차",F660="오후 반차"),0.5,IF(F660="연차",N(G660),0)))</f>
        <v/>
      </c>
      <c r="I660" s="7" t="n"/>
      <c r="J660" s="12" t="n"/>
      <c r="K660" s="12" t="n"/>
      <c r="L660" s="14" t="n"/>
      <c r="M660" s="12">
        <f>IF(AND(C660="",F660=""),"",IF(C660="","사번 미기재",IF(ISNA(MATCH(C660,'연차관리대장'!$A$5:$A$204,0)),"대장에 없는 사번",IF(A660="","사용일 미기재",IF(AND(F660="연차",G660=""),"일수 미기재",IF(AND(G660&lt;&gt;"",ISNUMBER(SEARCH("반차",F660)),N(G660)&lt;&gt;0.5),"반차는 0.5일",""))))))</f>
        <v/>
      </c>
    </row>
    <row r="661">
      <c r="A661" s="7" t="n"/>
      <c r="B661" s="7" t="n"/>
      <c r="C661" s="12" t="n"/>
      <c r="D661" s="12">
        <f>IF(C661="","",IFERROR(INDEX('연차관리대장'!$B$5:$B$204,MATCH(C661,'연차관리대장'!$A$5:$A$204,0)),""))</f>
        <v/>
      </c>
      <c r="E661" s="12">
        <f>IF(C661="","",IFERROR(INDEX('연차관리대장'!$C$5:$C$204,MATCH(C661,'연차관리대장'!$A$5:$A$204,0)),""))</f>
        <v/>
      </c>
      <c r="F661" s="12" t="n"/>
      <c r="G661" s="12" t="n"/>
      <c r="H661" s="12">
        <f>IF(F661="","",IF(OR(F661="오전 반차",F661="오후 반차"),0.5,IF(F661="연차",N(G661),0)))</f>
        <v/>
      </c>
      <c r="I661" s="7" t="n"/>
      <c r="J661" s="12" t="n"/>
      <c r="K661" s="12" t="n"/>
      <c r="L661" s="14" t="n"/>
      <c r="M661" s="12">
        <f>IF(AND(C661="",F661=""),"",IF(C661="","사번 미기재",IF(ISNA(MATCH(C661,'연차관리대장'!$A$5:$A$204,0)),"대장에 없는 사번",IF(A661="","사용일 미기재",IF(AND(F661="연차",G661=""),"일수 미기재",IF(AND(G661&lt;&gt;"",ISNUMBER(SEARCH("반차",F661)),N(G661)&lt;&gt;0.5),"반차는 0.5일",""))))))</f>
        <v/>
      </c>
    </row>
    <row r="662">
      <c r="A662" s="7" t="n"/>
      <c r="B662" s="7" t="n"/>
      <c r="C662" s="12" t="n"/>
      <c r="D662" s="12">
        <f>IF(C662="","",IFERROR(INDEX('연차관리대장'!$B$5:$B$204,MATCH(C662,'연차관리대장'!$A$5:$A$204,0)),""))</f>
        <v/>
      </c>
      <c r="E662" s="12">
        <f>IF(C662="","",IFERROR(INDEX('연차관리대장'!$C$5:$C$204,MATCH(C662,'연차관리대장'!$A$5:$A$204,0)),""))</f>
        <v/>
      </c>
      <c r="F662" s="12" t="n"/>
      <c r="G662" s="12" t="n"/>
      <c r="H662" s="12">
        <f>IF(F662="","",IF(OR(F662="오전 반차",F662="오후 반차"),0.5,IF(F662="연차",N(G662),0)))</f>
        <v/>
      </c>
      <c r="I662" s="7" t="n"/>
      <c r="J662" s="12" t="n"/>
      <c r="K662" s="12" t="n"/>
      <c r="L662" s="14" t="n"/>
      <c r="M662" s="12">
        <f>IF(AND(C662="",F662=""),"",IF(C662="","사번 미기재",IF(ISNA(MATCH(C662,'연차관리대장'!$A$5:$A$204,0)),"대장에 없는 사번",IF(A662="","사용일 미기재",IF(AND(F662="연차",G662=""),"일수 미기재",IF(AND(G662&lt;&gt;"",ISNUMBER(SEARCH("반차",F662)),N(G662)&lt;&gt;0.5),"반차는 0.5일",""))))))</f>
        <v/>
      </c>
    </row>
    <row r="663">
      <c r="A663" s="7" t="n"/>
      <c r="B663" s="7" t="n"/>
      <c r="C663" s="12" t="n"/>
      <c r="D663" s="12">
        <f>IF(C663="","",IFERROR(INDEX('연차관리대장'!$B$5:$B$204,MATCH(C663,'연차관리대장'!$A$5:$A$204,0)),""))</f>
        <v/>
      </c>
      <c r="E663" s="12">
        <f>IF(C663="","",IFERROR(INDEX('연차관리대장'!$C$5:$C$204,MATCH(C663,'연차관리대장'!$A$5:$A$204,0)),""))</f>
        <v/>
      </c>
      <c r="F663" s="12" t="n"/>
      <c r="G663" s="12" t="n"/>
      <c r="H663" s="12">
        <f>IF(F663="","",IF(OR(F663="오전 반차",F663="오후 반차"),0.5,IF(F663="연차",N(G663),0)))</f>
        <v/>
      </c>
      <c r="I663" s="7" t="n"/>
      <c r="J663" s="12" t="n"/>
      <c r="K663" s="12" t="n"/>
      <c r="L663" s="14" t="n"/>
      <c r="M663" s="12">
        <f>IF(AND(C663="",F663=""),"",IF(C663="","사번 미기재",IF(ISNA(MATCH(C663,'연차관리대장'!$A$5:$A$204,0)),"대장에 없는 사번",IF(A663="","사용일 미기재",IF(AND(F663="연차",G663=""),"일수 미기재",IF(AND(G663&lt;&gt;"",ISNUMBER(SEARCH("반차",F663)),N(G663)&lt;&gt;0.5),"반차는 0.5일",""))))))</f>
        <v/>
      </c>
    </row>
    <row r="664">
      <c r="A664" s="7" t="n"/>
      <c r="B664" s="7" t="n"/>
      <c r="C664" s="12" t="n"/>
      <c r="D664" s="12">
        <f>IF(C664="","",IFERROR(INDEX('연차관리대장'!$B$5:$B$204,MATCH(C664,'연차관리대장'!$A$5:$A$204,0)),""))</f>
        <v/>
      </c>
      <c r="E664" s="12">
        <f>IF(C664="","",IFERROR(INDEX('연차관리대장'!$C$5:$C$204,MATCH(C664,'연차관리대장'!$A$5:$A$204,0)),""))</f>
        <v/>
      </c>
      <c r="F664" s="12" t="n"/>
      <c r="G664" s="12" t="n"/>
      <c r="H664" s="12">
        <f>IF(F664="","",IF(OR(F664="오전 반차",F664="오후 반차"),0.5,IF(F664="연차",N(G664),0)))</f>
        <v/>
      </c>
      <c r="I664" s="7" t="n"/>
      <c r="J664" s="12" t="n"/>
      <c r="K664" s="12" t="n"/>
      <c r="L664" s="14" t="n"/>
      <c r="M664" s="12">
        <f>IF(AND(C664="",F664=""),"",IF(C664="","사번 미기재",IF(ISNA(MATCH(C664,'연차관리대장'!$A$5:$A$204,0)),"대장에 없는 사번",IF(A664="","사용일 미기재",IF(AND(F664="연차",G664=""),"일수 미기재",IF(AND(G664&lt;&gt;"",ISNUMBER(SEARCH("반차",F664)),N(G664)&lt;&gt;0.5),"반차는 0.5일",""))))))</f>
        <v/>
      </c>
    </row>
    <row r="665">
      <c r="A665" s="7" t="n"/>
      <c r="B665" s="7" t="n"/>
      <c r="C665" s="12" t="n"/>
      <c r="D665" s="12">
        <f>IF(C665="","",IFERROR(INDEX('연차관리대장'!$B$5:$B$204,MATCH(C665,'연차관리대장'!$A$5:$A$204,0)),""))</f>
        <v/>
      </c>
      <c r="E665" s="12">
        <f>IF(C665="","",IFERROR(INDEX('연차관리대장'!$C$5:$C$204,MATCH(C665,'연차관리대장'!$A$5:$A$204,0)),""))</f>
        <v/>
      </c>
      <c r="F665" s="12" t="n"/>
      <c r="G665" s="12" t="n"/>
      <c r="H665" s="12">
        <f>IF(F665="","",IF(OR(F665="오전 반차",F665="오후 반차"),0.5,IF(F665="연차",N(G665),0)))</f>
        <v/>
      </c>
      <c r="I665" s="7" t="n"/>
      <c r="J665" s="12" t="n"/>
      <c r="K665" s="12" t="n"/>
      <c r="L665" s="14" t="n"/>
      <c r="M665" s="12">
        <f>IF(AND(C665="",F665=""),"",IF(C665="","사번 미기재",IF(ISNA(MATCH(C665,'연차관리대장'!$A$5:$A$204,0)),"대장에 없는 사번",IF(A665="","사용일 미기재",IF(AND(F665="연차",G665=""),"일수 미기재",IF(AND(G665&lt;&gt;"",ISNUMBER(SEARCH("반차",F665)),N(G665)&lt;&gt;0.5),"반차는 0.5일",""))))))</f>
        <v/>
      </c>
    </row>
    <row r="666">
      <c r="A666" s="7" t="n"/>
      <c r="B666" s="7" t="n"/>
      <c r="C666" s="12" t="n"/>
      <c r="D666" s="12">
        <f>IF(C666="","",IFERROR(INDEX('연차관리대장'!$B$5:$B$204,MATCH(C666,'연차관리대장'!$A$5:$A$204,0)),""))</f>
        <v/>
      </c>
      <c r="E666" s="12">
        <f>IF(C666="","",IFERROR(INDEX('연차관리대장'!$C$5:$C$204,MATCH(C666,'연차관리대장'!$A$5:$A$204,0)),""))</f>
        <v/>
      </c>
      <c r="F666" s="12" t="n"/>
      <c r="G666" s="12" t="n"/>
      <c r="H666" s="12">
        <f>IF(F666="","",IF(OR(F666="오전 반차",F666="오후 반차"),0.5,IF(F666="연차",N(G666),0)))</f>
        <v/>
      </c>
      <c r="I666" s="7" t="n"/>
      <c r="J666" s="12" t="n"/>
      <c r="K666" s="12" t="n"/>
      <c r="L666" s="14" t="n"/>
      <c r="M666" s="12">
        <f>IF(AND(C666="",F666=""),"",IF(C666="","사번 미기재",IF(ISNA(MATCH(C666,'연차관리대장'!$A$5:$A$204,0)),"대장에 없는 사번",IF(A666="","사용일 미기재",IF(AND(F666="연차",G666=""),"일수 미기재",IF(AND(G666&lt;&gt;"",ISNUMBER(SEARCH("반차",F666)),N(G666)&lt;&gt;0.5),"반차는 0.5일",""))))))</f>
        <v/>
      </c>
    </row>
    <row r="667">
      <c r="A667" s="7" t="n"/>
      <c r="B667" s="7" t="n"/>
      <c r="C667" s="12" t="n"/>
      <c r="D667" s="12">
        <f>IF(C667="","",IFERROR(INDEX('연차관리대장'!$B$5:$B$204,MATCH(C667,'연차관리대장'!$A$5:$A$204,0)),""))</f>
        <v/>
      </c>
      <c r="E667" s="12">
        <f>IF(C667="","",IFERROR(INDEX('연차관리대장'!$C$5:$C$204,MATCH(C667,'연차관리대장'!$A$5:$A$204,0)),""))</f>
        <v/>
      </c>
      <c r="F667" s="12" t="n"/>
      <c r="G667" s="12" t="n"/>
      <c r="H667" s="12">
        <f>IF(F667="","",IF(OR(F667="오전 반차",F667="오후 반차"),0.5,IF(F667="연차",N(G667),0)))</f>
        <v/>
      </c>
      <c r="I667" s="7" t="n"/>
      <c r="J667" s="12" t="n"/>
      <c r="K667" s="12" t="n"/>
      <c r="L667" s="14" t="n"/>
      <c r="M667" s="12">
        <f>IF(AND(C667="",F667=""),"",IF(C667="","사번 미기재",IF(ISNA(MATCH(C667,'연차관리대장'!$A$5:$A$204,0)),"대장에 없는 사번",IF(A667="","사용일 미기재",IF(AND(F667="연차",G667=""),"일수 미기재",IF(AND(G667&lt;&gt;"",ISNUMBER(SEARCH("반차",F667)),N(G667)&lt;&gt;0.5),"반차는 0.5일",""))))))</f>
        <v/>
      </c>
    </row>
    <row r="668">
      <c r="A668" s="7" t="n"/>
      <c r="B668" s="7" t="n"/>
      <c r="C668" s="12" t="n"/>
      <c r="D668" s="12">
        <f>IF(C668="","",IFERROR(INDEX('연차관리대장'!$B$5:$B$204,MATCH(C668,'연차관리대장'!$A$5:$A$204,0)),""))</f>
        <v/>
      </c>
      <c r="E668" s="12">
        <f>IF(C668="","",IFERROR(INDEX('연차관리대장'!$C$5:$C$204,MATCH(C668,'연차관리대장'!$A$5:$A$204,0)),""))</f>
        <v/>
      </c>
      <c r="F668" s="12" t="n"/>
      <c r="G668" s="12" t="n"/>
      <c r="H668" s="12">
        <f>IF(F668="","",IF(OR(F668="오전 반차",F668="오후 반차"),0.5,IF(F668="연차",N(G668),0)))</f>
        <v/>
      </c>
      <c r="I668" s="7" t="n"/>
      <c r="J668" s="12" t="n"/>
      <c r="K668" s="12" t="n"/>
      <c r="L668" s="14" t="n"/>
      <c r="M668" s="12">
        <f>IF(AND(C668="",F668=""),"",IF(C668="","사번 미기재",IF(ISNA(MATCH(C668,'연차관리대장'!$A$5:$A$204,0)),"대장에 없는 사번",IF(A668="","사용일 미기재",IF(AND(F668="연차",G668=""),"일수 미기재",IF(AND(G668&lt;&gt;"",ISNUMBER(SEARCH("반차",F668)),N(G668)&lt;&gt;0.5),"반차는 0.5일",""))))))</f>
        <v/>
      </c>
    </row>
    <row r="669">
      <c r="A669" s="7" t="n"/>
      <c r="B669" s="7" t="n"/>
      <c r="C669" s="12" t="n"/>
      <c r="D669" s="12">
        <f>IF(C669="","",IFERROR(INDEX('연차관리대장'!$B$5:$B$204,MATCH(C669,'연차관리대장'!$A$5:$A$204,0)),""))</f>
        <v/>
      </c>
      <c r="E669" s="12">
        <f>IF(C669="","",IFERROR(INDEX('연차관리대장'!$C$5:$C$204,MATCH(C669,'연차관리대장'!$A$5:$A$204,0)),""))</f>
        <v/>
      </c>
      <c r="F669" s="12" t="n"/>
      <c r="G669" s="12" t="n"/>
      <c r="H669" s="12">
        <f>IF(F669="","",IF(OR(F669="오전 반차",F669="오후 반차"),0.5,IF(F669="연차",N(G669),0)))</f>
        <v/>
      </c>
      <c r="I669" s="7" t="n"/>
      <c r="J669" s="12" t="n"/>
      <c r="K669" s="12" t="n"/>
      <c r="L669" s="14" t="n"/>
      <c r="M669" s="12">
        <f>IF(AND(C669="",F669=""),"",IF(C669="","사번 미기재",IF(ISNA(MATCH(C669,'연차관리대장'!$A$5:$A$204,0)),"대장에 없는 사번",IF(A669="","사용일 미기재",IF(AND(F669="연차",G669=""),"일수 미기재",IF(AND(G669&lt;&gt;"",ISNUMBER(SEARCH("반차",F669)),N(G669)&lt;&gt;0.5),"반차는 0.5일",""))))))</f>
        <v/>
      </c>
    </row>
    <row r="670">
      <c r="A670" s="7" t="n"/>
      <c r="B670" s="7" t="n"/>
      <c r="C670" s="12" t="n"/>
      <c r="D670" s="12">
        <f>IF(C670="","",IFERROR(INDEX('연차관리대장'!$B$5:$B$204,MATCH(C670,'연차관리대장'!$A$5:$A$204,0)),""))</f>
        <v/>
      </c>
      <c r="E670" s="12">
        <f>IF(C670="","",IFERROR(INDEX('연차관리대장'!$C$5:$C$204,MATCH(C670,'연차관리대장'!$A$5:$A$204,0)),""))</f>
        <v/>
      </c>
      <c r="F670" s="12" t="n"/>
      <c r="G670" s="12" t="n"/>
      <c r="H670" s="12">
        <f>IF(F670="","",IF(OR(F670="오전 반차",F670="오후 반차"),0.5,IF(F670="연차",N(G670),0)))</f>
        <v/>
      </c>
      <c r="I670" s="7" t="n"/>
      <c r="J670" s="12" t="n"/>
      <c r="K670" s="12" t="n"/>
      <c r="L670" s="14" t="n"/>
      <c r="M670" s="12">
        <f>IF(AND(C670="",F670=""),"",IF(C670="","사번 미기재",IF(ISNA(MATCH(C670,'연차관리대장'!$A$5:$A$204,0)),"대장에 없는 사번",IF(A670="","사용일 미기재",IF(AND(F670="연차",G670=""),"일수 미기재",IF(AND(G670&lt;&gt;"",ISNUMBER(SEARCH("반차",F670)),N(G670)&lt;&gt;0.5),"반차는 0.5일",""))))))</f>
        <v/>
      </c>
    </row>
    <row r="671">
      <c r="A671" s="7" t="n"/>
      <c r="B671" s="7" t="n"/>
      <c r="C671" s="12" t="n"/>
      <c r="D671" s="12">
        <f>IF(C671="","",IFERROR(INDEX('연차관리대장'!$B$5:$B$204,MATCH(C671,'연차관리대장'!$A$5:$A$204,0)),""))</f>
        <v/>
      </c>
      <c r="E671" s="12">
        <f>IF(C671="","",IFERROR(INDEX('연차관리대장'!$C$5:$C$204,MATCH(C671,'연차관리대장'!$A$5:$A$204,0)),""))</f>
        <v/>
      </c>
      <c r="F671" s="12" t="n"/>
      <c r="G671" s="12" t="n"/>
      <c r="H671" s="12">
        <f>IF(F671="","",IF(OR(F671="오전 반차",F671="오후 반차"),0.5,IF(F671="연차",N(G671),0)))</f>
        <v/>
      </c>
      <c r="I671" s="7" t="n"/>
      <c r="J671" s="12" t="n"/>
      <c r="K671" s="12" t="n"/>
      <c r="L671" s="14" t="n"/>
      <c r="M671" s="12">
        <f>IF(AND(C671="",F671=""),"",IF(C671="","사번 미기재",IF(ISNA(MATCH(C671,'연차관리대장'!$A$5:$A$204,0)),"대장에 없는 사번",IF(A671="","사용일 미기재",IF(AND(F671="연차",G671=""),"일수 미기재",IF(AND(G671&lt;&gt;"",ISNUMBER(SEARCH("반차",F671)),N(G671)&lt;&gt;0.5),"반차는 0.5일",""))))))</f>
        <v/>
      </c>
    </row>
    <row r="672">
      <c r="A672" s="7" t="n"/>
      <c r="B672" s="7" t="n"/>
      <c r="C672" s="12" t="n"/>
      <c r="D672" s="12">
        <f>IF(C672="","",IFERROR(INDEX('연차관리대장'!$B$5:$B$204,MATCH(C672,'연차관리대장'!$A$5:$A$204,0)),""))</f>
        <v/>
      </c>
      <c r="E672" s="12">
        <f>IF(C672="","",IFERROR(INDEX('연차관리대장'!$C$5:$C$204,MATCH(C672,'연차관리대장'!$A$5:$A$204,0)),""))</f>
        <v/>
      </c>
      <c r="F672" s="12" t="n"/>
      <c r="G672" s="12" t="n"/>
      <c r="H672" s="12">
        <f>IF(F672="","",IF(OR(F672="오전 반차",F672="오후 반차"),0.5,IF(F672="연차",N(G672),0)))</f>
        <v/>
      </c>
      <c r="I672" s="7" t="n"/>
      <c r="J672" s="12" t="n"/>
      <c r="K672" s="12" t="n"/>
      <c r="L672" s="14" t="n"/>
      <c r="M672" s="12">
        <f>IF(AND(C672="",F672=""),"",IF(C672="","사번 미기재",IF(ISNA(MATCH(C672,'연차관리대장'!$A$5:$A$204,0)),"대장에 없는 사번",IF(A672="","사용일 미기재",IF(AND(F672="연차",G672=""),"일수 미기재",IF(AND(G672&lt;&gt;"",ISNUMBER(SEARCH("반차",F672)),N(G672)&lt;&gt;0.5),"반차는 0.5일",""))))))</f>
        <v/>
      </c>
    </row>
    <row r="673">
      <c r="A673" s="7" t="n"/>
      <c r="B673" s="7" t="n"/>
      <c r="C673" s="12" t="n"/>
      <c r="D673" s="12">
        <f>IF(C673="","",IFERROR(INDEX('연차관리대장'!$B$5:$B$204,MATCH(C673,'연차관리대장'!$A$5:$A$204,0)),""))</f>
        <v/>
      </c>
      <c r="E673" s="12">
        <f>IF(C673="","",IFERROR(INDEX('연차관리대장'!$C$5:$C$204,MATCH(C673,'연차관리대장'!$A$5:$A$204,0)),""))</f>
        <v/>
      </c>
      <c r="F673" s="12" t="n"/>
      <c r="G673" s="12" t="n"/>
      <c r="H673" s="12">
        <f>IF(F673="","",IF(OR(F673="오전 반차",F673="오후 반차"),0.5,IF(F673="연차",N(G673),0)))</f>
        <v/>
      </c>
      <c r="I673" s="7" t="n"/>
      <c r="J673" s="12" t="n"/>
      <c r="K673" s="12" t="n"/>
      <c r="L673" s="14" t="n"/>
      <c r="M673" s="12">
        <f>IF(AND(C673="",F673=""),"",IF(C673="","사번 미기재",IF(ISNA(MATCH(C673,'연차관리대장'!$A$5:$A$204,0)),"대장에 없는 사번",IF(A673="","사용일 미기재",IF(AND(F673="연차",G673=""),"일수 미기재",IF(AND(G673&lt;&gt;"",ISNUMBER(SEARCH("반차",F673)),N(G673)&lt;&gt;0.5),"반차는 0.5일",""))))))</f>
        <v/>
      </c>
    </row>
    <row r="674">
      <c r="A674" s="7" t="n"/>
      <c r="B674" s="7" t="n"/>
      <c r="C674" s="12" t="n"/>
      <c r="D674" s="12">
        <f>IF(C674="","",IFERROR(INDEX('연차관리대장'!$B$5:$B$204,MATCH(C674,'연차관리대장'!$A$5:$A$204,0)),""))</f>
        <v/>
      </c>
      <c r="E674" s="12">
        <f>IF(C674="","",IFERROR(INDEX('연차관리대장'!$C$5:$C$204,MATCH(C674,'연차관리대장'!$A$5:$A$204,0)),""))</f>
        <v/>
      </c>
      <c r="F674" s="12" t="n"/>
      <c r="G674" s="12" t="n"/>
      <c r="H674" s="12">
        <f>IF(F674="","",IF(OR(F674="오전 반차",F674="오후 반차"),0.5,IF(F674="연차",N(G674),0)))</f>
        <v/>
      </c>
      <c r="I674" s="7" t="n"/>
      <c r="J674" s="12" t="n"/>
      <c r="K674" s="12" t="n"/>
      <c r="L674" s="14" t="n"/>
      <c r="M674" s="12">
        <f>IF(AND(C674="",F674=""),"",IF(C674="","사번 미기재",IF(ISNA(MATCH(C674,'연차관리대장'!$A$5:$A$204,0)),"대장에 없는 사번",IF(A674="","사용일 미기재",IF(AND(F674="연차",G674=""),"일수 미기재",IF(AND(G674&lt;&gt;"",ISNUMBER(SEARCH("반차",F674)),N(G674)&lt;&gt;0.5),"반차는 0.5일",""))))))</f>
        <v/>
      </c>
    </row>
    <row r="675">
      <c r="A675" s="7" t="n"/>
      <c r="B675" s="7" t="n"/>
      <c r="C675" s="12" t="n"/>
      <c r="D675" s="12">
        <f>IF(C675="","",IFERROR(INDEX('연차관리대장'!$B$5:$B$204,MATCH(C675,'연차관리대장'!$A$5:$A$204,0)),""))</f>
        <v/>
      </c>
      <c r="E675" s="12">
        <f>IF(C675="","",IFERROR(INDEX('연차관리대장'!$C$5:$C$204,MATCH(C675,'연차관리대장'!$A$5:$A$204,0)),""))</f>
        <v/>
      </c>
      <c r="F675" s="12" t="n"/>
      <c r="G675" s="12" t="n"/>
      <c r="H675" s="12">
        <f>IF(F675="","",IF(OR(F675="오전 반차",F675="오후 반차"),0.5,IF(F675="연차",N(G675),0)))</f>
        <v/>
      </c>
      <c r="I675" s="7" t="n"/>
      <c r="J675" s="12" t="n"/>
      <c r="K675" s="12" t="n"/>
      <c r="L675" s="14" t="n"/>
      <c r="M675" s="12">
        <f>IF(AND(C675="",F675=""),"",IF(C675="","사번 미기재",IF(ISNA(MATCH(C675,'연차관리대장'!$A$5:$A$204,0)),"대장에 없는 사번",IF(A675="","사용일 미기재",IF(AND(F675="연차",G675=""),"일수 미기재",IF(AND(G675&lt;&gt;"",ISNUMBER(SEARCH("반차",F675)),N(G675)&lt;&gt;0.5),"반차는 0.5일",""))))))</f>
        <v/>
      </c>
    </row>
    <row r="676">
      <c r="A676" s="7" t="n"/>
      <c r="B676" s="7" t="n"/>
      <c r="C676" s="12" t="n"/>
      <c r="D676" s="12">
        <f>IF(C676="","",IFERROR(INDEX('연차관리대장'!$B$5:$B$204,MATCH(C676,'연차관리대장'!$A$5:$A$204,0)),""))</f>
        <v/>
      </c>
      <c r="E676" s="12">
        <f>IF(C676="","",IFERROR(INDEX('연차관리대장'!$C$5:$C$204,MATCH(C676,'연차관리대장'!$A$5:$A$204,0)),""))</f>
        <v/>
      </c>
      <c r="F676" s="12" t="n"/>
      <c r="G676" s="12" t="n"/>
      <c r="H676" s="12">
        <f>IF(F676="","",IF(OR(F676="오전 반차",F676="오후 반차"),0.5,IF(F676="연차",N(G676),0)))</f>
        <v/>
      </c>
      <c r="I676" s="7" t="n"/>
      <c r="J676" s="12" t="n"/>
      <c r="K676" s="12" t="n"/>
      <c r="L676" s="14" t="n"/>
      <c r="M676" s="12">
        <f>IF(AND(C676="",F676=""),"",IF(C676="","사번 미기재",IF(ISNA(MATCH(C676,'연차관리대장'!$A$5:$A$204,0)),"대장에 없는 사번",IF(A676="","사용일 미기재",IF(AND(F676="연차",G676=""),"일수 미기재",IF(AND(G676&lt;&gt;"",ISNUMBER(SEARCH("반차",F676)),N(G676)&lt;&gt;0.5),"반차는 0.5일",""))))))</f>
        <v/>
      </c>
    </row>
    <row r="677">
      <c r="A677" s="7" t="n"/>
      <c r="B677" s="7" t="n"/>
      <c r="C677" s="12" t="n"/>
      <c r="D677" s="12">
        <f>IF(C677="","",IFERROR(INDEX('연차관리대장'!$B$5:$B$204,MATCH(C677,'연차관리대장'!$A$5:$A$204,0)),""))</f>
        <v/>
      </c>
      <c r="E677" s="12">
        <f>IF(C677="","",IFERROR(INDEX('연차관리대장'!$C$5:$C$204,MATCH(C677,'연차관리대장'!$A$5:$A$204,0)),""))</f>
        <v/>
      </c>
      <c r="F677" s="12" t="n"/>
      <c r="G677" s="12" t="n"/>
      <c r="H677" s="12">
        <f>IF(F677="","",IF(OR(F677="오전 반차",F677="오후 반차"),0.5,IF(F677="연차",N(G677),0)))</f>
        <v/>
      </c>
      <c r="I677" s="7" t="n"/>
      <c r="J677" s="12" t="n"/>
      <c r="K677" s="12" t="n"/>
      <c r="L677" s="14" t="n"/>
      <c r="M677" s="12">
        <f>IF(AND(C677="",F677=""),"",IF(C677="","사번 미기재",IF(ISNA(MATCH(C677,'연차관리대장'!$A$5:$A$204,0)),"대장에 없는 사번",IF(A677="","사용일 미기재",IF(AND(F677="연차",G677=""),"일수 미기재",IF(AND(G677&lt;&gt;"",ISNUMBER(SEARCH("반차",F677)),N(G677)&lt;&gt;0.5),"반차는 0.5일",""))))))</f>
        <v/>
      </c>
    </row>
    <row r="678">
      <c r="A678" s="7" t="n"/>
      <c r="B678" s="7" t="n"/>
      <c r="C678" s="12" t="n"/>
      <c r="D678" s="12">
        <f>IF(C678="","",IFERROR(INDEX('연차관리대장'!$B$5:$B$204,MATCH(C678,'연차관리대장'!$A$5:$A$204,0)),""))</f>
        <v/>
      </c>
      <c r="E678" s="12">
        <f>IF(C678="","",IFERROR(INDEX('연차관리대장'!$C$5:$C$204,MATCH(C678,'연차관리대장'!$A$5:$A$204,0)),""))</f>
        <v/>
      </c>
      <c r="F678" s="12" t="n"/>
      <c r="G678" s="12" t="n"/>
      <c r="H678" s="12">
        <f>IF(F678="","",IF(OR(F678="오전 반차",F678="오후 반차"),0.5,IF(F678="연차",N(G678),0)))</f>
        <v/>
      </c>
      <c r="I678" s="7" t="n"/>
      <c r="J678" s="12" t="n"/>
      <c r="K678" s="12" t="n"/>
      <c r="L678" s="14" t="n"/>
      <c r="M678" s="12">
        <f>IF(AND(C678="",F678=""),"",IF(C678="","사번 미기재",IF(ISNA(MATCH(C678,'연차관리대장'!$A$5:$A$204,0)),"대장에 없는 사번",IF(A678="","사용일 미기재",IF(AND(F678="연차",G678=""),"일수 미기재",IF(AND(G678&lt;&gt;"",ISNUMBER(SEARCH("반차",F678)),N(G678)&lt;&gt;0.5),"반차는 0.5일",""))))))</f>
        <v/>
      </c>
    </row>
    <row r="679">
      <c r="A679" s="7" t="n"/>
      <c r="B679" s="7" t="n"/>
      <c r="C679" s="12" t="n"/>
      <c r="D679" s="12">
        <f>IF(C679="","",IFERROR(INDEX('연차관리대장'!$B$5:$B$204,MATCH(C679,'연차관리대장'!$A$5:$A$204,0)),""))</f>
        <v/>
      </c>
      <c r="E679" s="12">
        <f>IF(C679="","",IFERROR(INDEX('연차관리대장'!$C$5:$C$204,MATCH(C679,'연차관리대장'!$A$5:$A$204,0)),""))</f>
        <v/>
      </c>
      <c r="F679" s="12" t="n"/>
      <c r="G679" s="12" t="n"/>
      <c r="H679" s="12">
        <f>IF(F679="","",IF(OR(F679="오전 반차",F679="오후 반차"),0.5,IF(F679="연차",N(G679),0)))</f>
        <v/>
      </c>
      <c r="I679" s="7" t="n"/>
      <c r="J679" s="12" t="n"/>
      <c r="K679" s="12" t="n"/>
      <c r="L679" s="14" t="n"/>
      <c r="M679" s="12">
        <f>IF(AND(C679="",F679=""),"",IF(C679="","사번 미기재",IF(ISNA(MATCH(C679,'연차관리대장'!$A$5:$A$204,0)),"대장에 없는 사번",IF(A679="","사용일 미기재",IF(AND(F679="연차",G679=""),"일수 미기재",IF(AND(G679&lt;&gt;"",ISNUMBER(SEARCH("반차",F679)),N(G679)&lt;&gt;0.5),"반차는 0.5일",""))))))</f>
        <v/>
      </c>
    </row>
    <row r="680">
      <c r="A680" s="7" t="n"/>
      <c r="B680" s="7" t="n"/>
      <c r="C680" s="12" t="n"/>
      <c r="D680" s="12">
        <f>IF(C680="","",IFERROR(INDEX('연차관리대장'!$B$5:$B$204,MATCH(C680,'연차관리대장'!$A$5:$A$204,0)),""))</f>
        <v/>
      </c>
      <c r="E680" s="12">
        <f>IF(C680="","",IFERROR(INDEX('연차관리대장'!$C$5:$C$204,MATCH(C680,'연차관리대장'!$A$5:$A$204,0)),""))</f>
        <v/>
      </c>
      <c r="F680" s="12" t="n"/>
      <c r="G680" s="12" t="n"/>
      <c r="H680" s="12">
        <f>IF(F680="","",IF(OR(F680="오전 반차",F680="오후 반차"),0.5,IF(F680="연차",N(G680),0)))</f>
        <v/>
      </c>
      <c r="I680" s="7" t="n"/>
      <c r="J680" s="12" t="n"/>
      <c r="K680" s="12" t="n"/>
      <c r="L680" s="14" t="n"/>
      <c r="M680" s="12">
        <f>IF(AND(C680="",F680=""),"",IF(C680="","사번 미기재",IF(ISNA(MATCH(C680,'연차관리대장'!$A$5:$A$204,0)),"대장에 없는 사번",IF(A680="","사용일 미기재",IF(AND(F680="연차",G680=""),"일수 미기재",IF(AND(G680&lt;&gt;"",ISNUMBER(SEARCH("반차",F680)),N(G680)&lt;&gt;0.5),"반차는 0.5일",""))))))</f>
        <v/>
      </c>
    </row>
    <row r="681">
      <c r="A681" s="7" t="n"/>
      <c r="B681" s="7" t="n"/>
      <c r="C681" s="12" t="n"/>
      <c r="D681" s="12">
        <f>IF(C681="","",IFERROR(INDEX('연차관리대장'!$B$5:$B$204,MATCH(C681,'연차관리대장'!$A$5:$A$204,0)),""))</f>
        <v/>
      </c>
      <c r="E681" s="12">
        <f>IF(C681="","",IFERROR(INDEX('연차관리대장'!$C$5:$C$204,MATCH(C681,'연차관리대장'!$A$5:$A$204,0)),""))</f>
        <v/>
      </c>
      <c r="F681" s="12" t="n"/>
      <c r="G681" s="12" t="n"/>
      <c r="H681" s="12">
        <f>IF(F681="","",IF(OR(F681="오전 반차",F681="오후 반차"),0.5,IF(F681="연차",N(G681),0)))</f>
        <v/>
      </c>
      <c r="I681" s="7" t="n"/>
      <c r="J681" s="12" t="n"/>
      <c r="K681" s="12" t="n"/>
      <c r="L681" s="14" t="n"/>
      <c r="M681" s="12">
        <f>IF(AND(C681="",F681=""),"",IF(C681="","사번 미기재",IF(ISNA(MATCH(C681,'연차관리대장'!$A$5:$A$204,0)),"대장에 없는 사번",IF(A681="","사용일 미기재",IF(AND(F681="연차",G681=""),"일수 미기재",IF(AND(G681&lt;&gt;"",ISNUMBER(SEARCH("반차",F681)),N(G681)&lt;&gt;0.5),"반차는 0.5일",""))))))</f>
        <v/>
      </c>
    </row>
    <row r="682">
      <c r="A682" s="7" t="n"/>
      <c r="B682" s="7" t="n"/>
      <c r="C682" s="12" t="n"/>
      <c r="D682" s="12">
        <f>IF(C682="","",IFERROR(INDEX('연차관리대장'!$B$5:$B$204,MATCH(C682,'연차관리대장'!$A$5:$A$204,0)),""))</f>
        <v/>
      </c>
      <c r="E682" s="12">
        <f>IF(C682="","",IFERROR(INDEX('연차관리대장'!$C$5:$C$204,MATCH(C682,'연차관리대장'!$A$5:$A$204,0)),""))</f>
        <v/>
      </c>
      <c r="F682" s="12" t="n"/>
      <c r="G682" s="12" t="n"/>
      <c r="H682" s="12">
        <f>IF(F682="","",IF(OR(F682="오전 반차",F682="오후 반차"),0.5,IF(F682="연차",N(G682),0)))</f>
        <v/>
      </c>
      <c r="I682" s="7" t="n"/>
      <c r="J682" s="12" t="n"/>
      <c r="K682" s="12" t="n"/>
      <c r="L682" s="14" t="n"/>
      <c r="M682" s="12">
        <f>IF(AND(C682="",F682=""),"",IF(C682="","사번 미기재",IF(ISNA(MATCH(C682,'연차관리대장'!$A$5:$A$204,0)),"대장에 없는 사번",IF(A682="","사용일 미기재",IF(AND(F682="연차",G682=""),"일수 미기재",IF(AND(G682&lt;&gt;"",ISNUMBER(SEARCH("반차",F682)),N(G682)&lt;&gt;0.5),"반차는 0.5일",""))))))</f>
        <v/>
      </c>
    </row>
    <row r="683">
      <c r="A683" s="7" t="n"/>
      <c r="B683" s="7" t="n"/>
      <c r="C683" s="12" t="n"/>
      <c r="D683" s="12">
        <f>IF(C683="","",IFERROR(INDEX('연차관리대장'!$B$5:$B$204,MATCH(C683,'연차관리대장'!$A$5:$A$204,0)),""))</f>
        <v/>
      </c>
      <c r="E683" s="12">
        <f>IF(C683="","",IFERROR(INDEX('연차관리대장'!$C$5:$C$204,MATCH(C683,'연차관리대장'!$A$5:$A$204,0)),""))</f>
        <v/>
      </c>
      <c r="F683" s="12" t="n"/>
      <c r="G683" s="12" t="n"/>
      <c r="H683" s="12">
        <f>IF(F683="","",IF(OR(F683="오전 반차",F683="오후 반차"),0.5,IF(F683="연차",N(G683),0)))</f>
        <v/>
      </c>
      <c r="I683" s="7" t="n"/>
      <c r="J683" s="12" t="n"/>
      <c r="K683" s="12" t="n"/>
      <c r="L683" s="14" t="n"/>
      <c r="M683" s="12">
        <f>IF(AND(C683="",F683=""),"",IF(C683="","사번 미기재",IF(ISNA(MATCH(C683,'연차관리대장'!$A$5:$A$204,0)),"대장에 없는 사번",IF(A683="","사용일 미기재",IF(AND(F683="연차",G683=""),"일수 미기재",IF(AND(G683&lt;&gt;"",ISNUMBER(SEARCH("반차",F683)),N(G683)&lt;&gt;0.5),"반차는 0.5일",""))))))</f>
        <v/>
      </c>
    </row>
    <row r="684">
      <c r="A684" s="7" t="n"/>
      <c r="B684" s="7" t="n"/>
      <c r="C684" s="12" t="n"/>
      <c r="D684" s="12">
        <f>IF(C684="","",IFERROR(INDEX('연차관리대장'!$B$5:$B$204,MATCH(C684,'연차관리대장'!$A$5:$A$204,0)),""))</f>
        <v/>
      </c>
      <c r="E684" s="12">
        <f>IF(C684="","",IFERROR(INDEX('연차관리대장'!$C$5:$C$204,MATCH(C684,'연차관리대장'!$A$5:$A$204,0)),""))</f>
        <v/>
      </c>
      <c r="F684" s="12" t="n"/>
      <c r="G684" s="12" t="n"/>
      <c r="H684" s="12">
        <f>IF(F684="","",IF(OR(F684="오전 반차",F684="오후 반차"),0.5,IF(F684="연차",N(G684),0)))</f>
        <v/>
      </c>
      <c r="I684" s="7" t="n"/>
      <c r="J684" s="12" t="n"/>
      <c r="K684" s="12" t="n"/>
      <c r="L684" s="14" t="n"/>
      <c r="M684" s="12">
        <f>IF(AND(C684="",F684=""),"",IF(C684="","사번 미기재",IF(ISNA(MATCH(C684,'연차관리대장'!$A$5:$A$204,0)),"대장에 없는 사번",IF(A684="","사용일 미기재",IF(AND(F684="연차",G684=""),"일수 미기재",IF(AND(G684&lt;&gt;"",ISNUMBER(SEARCH("반차",F684)),N(G684)&lt;&gt;0.5),"반차는 0.5일",""))))))</f>
        <v/>
      </c>
    </row>
    <row r="685">
      <c r="A685" s="7" t="n"/>
      <c r="B685" s="7" t="n"/>
      <c r="C685" s="12" t="n"/>
      <c r="D685" s="12">
        <f>IF(C685="","",IFERROR(INDEX('연차관리대장'!$B$5:$B$204,MATCH(C685,'연차관리대장'!$A$5:$A$204,0)),""))</f>
        <v/>
      </c>
      <c r="E685" s="12">
        <f>IF(C685="","",IFERROR(INDEX('연차관리대장'!$C$5:$C$204,MATCH(C685,'연차관리대장'!$A$5:$A$204,0)),""))</f>
        <v/>
      </c>
      <c r="F685" s="12" t="n"/>
      <c r="G685" s="12" t="n"/>
      <c r="H685" s="12">
        <f>IF(F685="","",IF(OR(F685="오전 반차",F685="오후 반차"),0.5,IF(F685="연차",N(G685),0)))</f>
        <v/>
      </c>
      <c r="I685" s="7" t="n"/>
      <c r="J685" s="12" t="n"/>
      <c r="K685" s="12" t="n"/>
      <c r="L685" s="14" t="n"/>
      <c r="M685" s="12">
        <f>IF(AND(C685="",F685=""),"",IF(C685="","사번 미기재",IF(ISNA(MATCH(C685,'연차관리대장'!$A$5:$A$204,0)),"대장에 없는 사번",IF(A685="","사용일 미기재",IF(AND(F685="연차",G685=""),"일수 미기재",IF(AND(G685&lt;&gt;"",ISNUMBER(SEARCH("반차",F685)),N(G685)&lt;&gt;0.5),"반차는 0.5일",""))))))</f>
        <v/>
      </c>
    </row>
    <row r="686">
      <c r="A686" s="7" t="n"/>
      <c r="B686" s="7" t="n"/>
      <c r="C686" s="12" t="n"/>
      <c r="D686" s="12">
        <f>IF(C686="","",IFERROR(INDEX('연차관리대장'!$B$5:$B$204,MATCH(C686,'연차관리대장'!$A$5:$A$204,0)),""))</f>
        <v/>
      </c>
      <c r="E686" s="12">
        <f>IF(C686="","",IFERROR(INDEX('연차관리대장'!$C$5:$C$204,MATCH(C686,'연차관리대장'!$A$5:$A$204,0)),""))</f>
        <v/>
      </c>
      <c r="F686" s="12" t="n"/>
      <c r="G686" s="12" t="n"/>
      <c r="H686" s="12">
        <f>IF(F686="","",IF(OR(F686="오전 반차",F686="오후 반차"),0.5,IF(F686="연차",N(G686),0)))</f>
        <v/>
      </c>
      <c r="I686" s="7" t="n"/>
      <c r="J686" s="12" t="n"/>
      <c r="K686" s="12" t="n"/>
      <c r="L686" s="14" t="n"/>
      <c r="M686" s="12">
        <f>IF(AND(C686="",F686=""),"",IF(C686="","사번 미기재",IF(ISNA(MATCH(C686,'연차관리대장'!$A$5:$A$204,0)),"대장에 없는 사번",IF(A686="","사용일 미기재",IF(AND(F686="연차",G686=""),"일수 미기재",IF(AND(G686&lt;&gt;"",ISNUMBER(SEARCH("반차",F686)),N(G686)&lt;&gt;0.5),"반차는 0.5일",""))))))</f>
        <v/>
      </c>
    </row>
    <row r="687">
      <c r="A687" s="7" t="n"/>
      <c r="B687" s="7" t="n"/>
      <c r="C687" s="12" t="n"/>
      <c r="D687" s="12">
        <f>IF(C687="","",IFERROR(INDEX('연차관리대장'!$B$5:$B$204,MATCH(C687,'연차관리대장'!$A$5:$A$204,0)),""))</f>
        <v/>
      </c>
      <c r="E687" s="12">
        <f>IF(C687="","",IFERROR(INDEX('연차관리대장'!$C$5:$C$204,MATCH(C687,'연차관리대장'!$A$5:$A$204,0)),""))</f>
        <v/>
      </c>
      <c r="F687" s="12" t="n"/>
      <c r="G687" s="12" t="n"/>
      <c r="H687" s="12">
        <f>IF(F687="","",IF(OR(F687="오전 반차",F687="오후 반차"),0.5,IF(F687="연차",N(G687),0)))</f>
        <v/>
      </c>
      <c r="I687" s="7" t="n"/>
      <c r="J687" s="12" t="n"/>
      <c r="K687" s="12" t="n"/>
      <c r="L687" s="14" t="n"/>
      <c r="M687" s="12">
        <f>IF(AND(C687="",F687=""),"",IF(C687="","사번 미기재",IF(ISNA(MATCH(C687,'연차관리대장'!$A$5:$A$204,0)),"대장에 없는 사번",IF(A687="","사용일 미기재",IF(AND(F687="연차",G687=""),"일수 미기재",IF(AND(G687&lt;&gt;"",ISNUMBER(SEARCH("반차",F687)),N(G687)&lt;&gt;0.5),"반차는 0.5일",""))))))</f>
        <v/>
      </c>
    </row>
    <row r="688">
      <c r="A688" s="7" t="n"/>
      <c r="B688" s="7" t="n"/>
      <c r="C688" s="12" t="n"/>
      <c r="D688" s="12">
        <f>IF(C688="","",IFERROR(INDEX('연차관리대장'!$B$5:$B$204,MATCH(C688,'연차관리대장'!$A$5:$A$204,0)),""))</f>
        <v/>
      </c>
      <c r="E688" s="12">
        <f>IF(C688="","",IFERROR(INDEX('연차관리대장'!$C$5:$C$204,MATCH(C688,'연차관리대장'!$A$5:$A$204,0)),""))</f>
        <v/>
      </c>
      <c r="F688" s="12" t="n"/>
      <c r="G688" s="12" t="n"/>
      <c r="H688" s="12">
        <f>IF(F688="","",IF(OR(F688="오전 반차",F688="오후 반차"),0.5,IF(F688="연차",N(G688),0)))</f>
        <v/>
      </c>
      <c r="I688" s="7" t="n"/>
      <c r="J688" s="12" t="n"/>
      <c r="K688" s="12" t="n"/>
      <c r="L688" s="14" t="n"/>
      <c r="M688" s="12">
        <f>IF(AND(C688="",F688=""),"",IF(C688="","사번 미기재",IF(ISNA(MATCH(C688,'연차관리대장'!$A$5:$A$204,0)),"대장에 없는 사번",IF(A688="","사용일 미기재",IF(AND(F688="연차",G688=""),"일수 미기재",IF(AND(G688&lt;&gt;"",ISNUMBER(SEARCH("반차",F688)),N(G688)&lt;&gt;0.5),"반차는 0.5일",""))))))</f>
        <v/>
      </c>
    </row>
    <row r="689">
      <c r="A689" s="7" t="n"/>
      <c r="B689" s="7" t="n"/>
      <c r="C689" s="12" t="n"/>
      <c r="D689" s="12">
        <f>IF(C689="","",IFERROR(INDEX('연차관리대장'!$B$5:$B$204,MATCH(C689,'연차관리대장'!$A$5:$A$204,0)),""))</f>
        <v/>
      </c>
      <c r="E689" s="12">
        <f>IF(C689="","",IFERROR(INDEX('연차관리대장'!$C$5:$C$204,MATCH(C689,'연차관리대장'!$A$5:$A$204,0)),""))</f>
        <v/>
      </c>
      <c r="F689" s="12" t="n"/>
      <c r="G689" s="12" t="n"/>
      <c r="H689" s="12">
        <f>IF(F689="","",IF(OR(F689="오전 반차",F689="오후 반차"),0.5,IF(F689="연차",N(G689),0)))</f>
        <v/>
      </c>
      <c r="I689" s="7" t="n"/>
      <c r="J689" s="12" t="n"/>
      <c r="K689" s="12" t="n"/>
      <c r="L689" s="14" t="n"/>
      <c r="M689" s="12">
        <f>IF(AND(C689="",F689=""),"",IF(C689="","사번 미기재",IF(ISNA(MATCH(C689,'연차관리대장'!$A$5:$A$204,0)),"대장에 없는 사번",IF(A689="","사용일 미기재",IF(AND(F689="연차",G689=""),"일수 미기재",IF(AND(G689&lt;&gt;"",ISNUMBER(SEARCH("반차",F689)),N(G689)&lt;&gt;0.5),"반차는 0.5일",""))))))</f>
        <v/>
      </c>
    </row>
    <row r="690">
      <c r="A690" s="7" t="n"/>
      <c r="B690" s="7" t="n"/>
      <c r="C690" s="12" t="n"/>
      <c r="D690" s="12">
        <f>IF(C690="","",IFERROR(INDEX('연차관리대장'!$B$5:$B$204,MATCH(C690,'연차관리대장'!$A$5:$A$204,0)),""))</f>
        <v/>
      </c>
      <c r="E690" s="12">
        <f>IF(C690="","",IFERROR(INDEX('연차관리대장'!$C$5:$C$204,MATCH(C690,'연차관리대장'!$A$5:$A$204,0)),""))</f>
        <v/>
      </c>
      <c r="F690" s="12" t="n"/>
      <c r="G690" s="12" t="n"/>
      <c r="H690" s="12">
        <f>IF(F690="","",IF(OR(F690="오전 반차",F690="오후 반차"),0.5,IF(F690="연차",N(G690),0)))</f>
        <v/>
      </c>
      <c r="I690" s="7" t="n"/>
      <c r="J690" s="12" t="n"/>
      <c r="K690" s="12" t="n"/>
      <c r="L690" s="14" t="n"/>
      <c r="M690" s="12">
        <f>IF(AND(C690="",F690=""),"",IF(C690="","사번 미기재",IF(ISNA(MATCH(C690,'연차관리대장'!$A$5:$A$204,0)),"대장에 없는 사번",IF(A690="","사용일 미기재",IF(AND(F690="연차",G690=""),"일수 미기재",IF(AND(G690&lt;&gt;"",ISNUMBER(SEARCH("반차",F690)),N(G690)&lt;&gt;0.5),"반차는 0.5일",""))))))</f>
        <v/>
      </c>
    </row>
    <row r="691">
      <c r="A691" s="7" t="n"/>
      <c r="B691" s="7" t="n"/>
      <c r="C691" s="12" t="n"/>
      <c r="D691" s="12">
        <f>IF(C691="","",IFERROR(INDEX('연차관리대장'!$B$5:$B$204,MATCH(C691,'연차관리대장'!$A$5:$A$204,0)),""))</f>
        <v/>
      </c>
      <c r="E691" s="12">
        <f>IF(C691="","",IFERROR(INDEX('연차관리대장'!$C$5:$C$204,MATCH(C691,'연차관리대장'!$A$5:$A$204,0)),""))</f>
        <v/>
      </c>
      <c r="F691" s="12" t="n"/>
      <c r="G691" s="12" t="n"/>
      <c r="H691" s="12">
        <f>IF(F691="","",IF(OR(F691="오전 반차",F691="오후 반차"),0.5,IF(F691="연차",N(G691),0)))</f>
        <v/>
      </c>
      <c r="I691" s="7" t="n"/>
      <c r="J691" s="12" t="n"/>
      <c r="K691" s="12" t="n"/>
      <c r="L691" s="14" t="n"/>
      <c r="M691" s="12">
        <f>IF(AND(C691="",F691=""),"",IF(C691="","사번 미기재",IF(ISNA(MATCH(C691,'연차관리대장'!$A$5:$A$204,0)),"대장에 없는 사번",IF(A691="","사용일 미기재",IF(AND(F691="연차",G691=""),"일수 미기재",IF(AND(G691&lt;&gt;"",ISNUMBER(SEARCH("반차",F691)),N(G691)&lt;&gt;0.5),"반차는 0.5일",""))))))</f>
        <v/>
      </c>
    </row>
    <row r="692">
      <c r="A692" s="7" t="n"/>
      <c r="B692" s="7" t="n"/>
      <c r="C692" s="12" t="n"/>
      <c r="D692" s="12">
        <f>IF(C692="","",IFERROR(INDEX('연차관리대장'!$B$5:$B$204,MATCH(C692,'연차관리대장'!$A$5:$A$204,0)),""))</f>
        <v/>
      </c>
      <c r="E692" s="12">
        <f>IF(C692="","",IFERROR(INDEX('연차관리대장'!$C$5:$C$204,MATCH(C692,'연차관리대장'!$A$5:$A$204,0)),""))</f>
        <v/>
      </c>
      <c r="F692" s="12" t="n"/>
      <c r="G692" s="12" t="n"/>
      <c r="H692" s="12">
        <f>IF(F692="","",IF(OR(F692="오전 반차",F692="오후 반차"),0.5,IF(F692="연차",N(G692),0)))</f>
        <v/>
      </c>
      <c r="I692" s="7" t="n"/>
      <c r="J692" s="12" t="n"/>
      <c r="K692" s="12" t="n"/>
      <c r="L692" s="14" t="n"/>
      <c r="M692" s="12">
        <f>IF(AND(C692="",F692=""),"",IF(C692="","사번 미기재",IF(ISNA(MATCH(C692,'연차관리대장'!$A$5:$A$204,0)),"대장에 없는 사번",IF(A692="","사용일 미기재",IF(AND(F692="연차",G692=""),"일수 미기재",IF(AND(G692&lt;&gt;"",ISNUMBER(SEARCH("반차",F692)),N(G692)&lt;&gt;0.5),"반차는 0.5일",""))))))</f>
        <v/>
      </c>
    </row>
    <row r="693">
      <c r="A693" s="7" t="n"/>
      <c r="B693" s="7" t="n"/>
      <c r="C693" s="12" t="n"/>
      <c r="D693" s="12">
        <f>IF(C693="","",IFERROR(INDEX('연차관리대장'!$B$5:$B$204,MATCH(C693,'연차관리대장'!$A$5:$A$204,0)),""))</f>
        <v/>
      </c>
      <c r="E693" s="12">
        <f>IF(C693="","",IFERROR(INDEX('연차관리대장'!$C$5:$C$204,MATCH(C693,'연차관리대장'!$A$5:$A$204,0)),""))</f>
        <v/>
      </c>
      <c r="F693" s="12" t="n"/>
      <c r="G693" s="12" t="n"/>
      <c r="H693" s="12">
        <f>IF(F693="","",IF(OR(F693="오전 반차",F693="오후 반차"),0.5,IF(F693="연차",N(G693),0)))</f>
        <v/>
      </c>
      <c r="I693" s="7" t="n"/>
      <c r="J693" s="12" t="n"/>
      <c r="K693" s="12" t="n"/>
      <c r="L693" s="14" t="n"/>
      <c r="M693" s="12">
        <f>IF(AND(C693="",F693=""),"",IF(C693="","사번 미기재",IF(ISNA(MATCH(C693,'연차관리대장'!$A$5:$A$204,0)),"대장에 없는 사번",IF(A693="","사용일 미기재",IF(AND(F693="연차",G693=""),"일수 미기재",IF(AND(G693&lt;&gt;"",ISNUMBER(SEARCH("반차",F693)),N(G693)&lt;&gt;0.5),"반차는 0.5일",""))))))</f>
        <v/>
      </c>
    </row>
    <row r="694">
      <c r="A694" s="7" t="n"/>
      <c r="B694" s="7" t="n"/>
      <c r="C694" s="12" t="n"/>
      <c r="D694" s="12">
        <f>IF(C694="","",IFERROR(INDEX('연차관리대장'!$B$5:$B$204,MATCH(C694,'연차관리대장'!$A$5:$A$204,0)),""))</f>
        <v/>
      </c>
      <c r="E694" s="12">
        <f>IF(C694="","",IFERROR(INDEX('연차관리대장'!$C$5:$C$204,MATCH(C694,'연차관리대장'!$A$5:$A$204,0)),""))</f>
        <v/>
      </c>
      <c r="F694" s="12" t="n"/>
      <c r="G694" s="12" t="n"/>
      <c r="H694" s="12">
        <f>IF(F694="","",IF(OR(F694="오전 반차",F694="오후 반차"),0.5,IF(F694="연차",N(G694),0)))</f>
        <v/>
      </c>
      <c r="I694" s="7" t="n"/>
      <c r="J694" s="12" t="n"/>
      <c r="K694" s="12" t="n"/>
      <c r="L694" s="14" t="n"/>
      <c r="M694" s="12">
        <f>IF(AND(C694="",F694=""),"",IF(C694="","사번 미기재",IF(ISNA(MATCH(C694,'연차관리대장'!$A$5:$A$204,0)),"대장에 없는 사번",IF(A694="","사용일 미기재",IF(AND(F694="연차",G694=""),"일수 미기재",IF(AND(G694&lt;&gt;"",ISNUMBER(SEARCH("반차",F694)),N(G694)&lt;&gt;0.5),"반차는 0.5일",""))))))</f>
        <v/>
      </c>
    </row>
    <row r="695">
      <c r="A695" s="7" t="n"/>
      <c r="B695" s="7" t="n"/>
      <c r="C695" s="12" t="n"/>
      <c r="D695" s="12">
        <f>IF(C695="","",IFERROR(INDEX('연차관리대장'!$B$5:$B$204,MATCH(C695,'연차관리대장'!$A$5:$A$204,0)),""))</f>
        <v/>
      </c>
      <c r="E695" s="12">
        <f>IF(C695="","",IFERROR(INDEX('연차관리대장'!$C$5:$C$204,MATCH(C695,'연차관리대장'!$A$5:$A$204,0)),""))</f>
        <v/>
      </c>
      <c r="F695" s="12" t="n"/>
      <c r="G695" s="12" t="n"/>
      <c r="H695" s="12">
        <f>IF(F695="","",IF(OR(F695="오전 반차",F695="오후 반차"),0.5,IF(F695="연차",N(G695),0)))</f>
        <v/>
      </c>
      <c r="I695" s="7" t="n"/>
      <c r="J695" s="12" t="n"/>
      <c r="K695" s="12" t="n"/>
      <c r="L695" s="14" t="n"/>
      <c r="M695" s="12">
        <f>IF(AND(C695="",F695=""),"",IF(C695="","사번 미기재",IF(ISNA(MATCH(C695,'연차관리대장'!$A$5:$A$204,0)),"대장에 없는 사번",IF(A695="","사용일 미기재",IF(AND(F695="연차",G695=""),"일수 미기재",IF(AND(G695&lt;&gt;"",ISNUMBER(SEARCH("반차",F695)),N(G695)&lt;&gt;0.5),"반차는 0.5일",""))))))</f>
        <v/>
      </c>
    </row>
    <row r="696">
      <c r="A696" s="7" t="n"/>
      <c r="B696" s="7" t="n"/>
      <c r="C696" s="12" t="n"/>
      <c r="D696" s="12">
        <f>IF(C696="","",IFERROR(INDEX('연차관리대장'!$B$5:$B$204,MATCH(C696,'연차관리대장'!$A$5:$A$204,0)),""))</f>
        <v/>
      </c>
      <c r="E696" s="12">
        <f>IF(C696="","",IFERROR(INDEX('연차관리대장'!$C$5:$C$204,MATCH(C696,'연차관리대장'!$A$5:$A$204,0)),""))</f>
        <v/>
      </c>
      <c r="F696" s="12" t="n"/>
      <c r="G696" s="12" t="n"/>
      <c r="H696" s="12">
        <f>IF(F696="","",IF(OR(F696="오전 반차",F696="오후 반차"),0.5,IF(F696="연차",N(G696),0)))</f>
        <v/>
      </c>
      <c r="I696" s="7" t="n"/>
      <c r="J696" s="12" t="n"/>
      <c r="K696" s="12" t="n"/>
      <c r="L696" s="14" t="n"/>
      <c r="M696" s="12">
        <f>IF(AND(C696="",F696=""),"",IF(C696="","사번 미기재",IF(ISNA(MATCH(C696,'연차관리대장'!$A$5:$A$204,0)),"대장에 없는 사번",IF(A696="","사용일 미기재",IF(AND(F696="연차",G696=""),"일수 미기재",IF(AND(G696&lt;&gt;"",ISNUMBER(SEARCH("반차",F696)),N(G696)&lt;&gt;0.5),"반차는 0.5일",""))))))</f>
        <v/>
      </c>
    </row>
    <row r="697">
      <c r="A697" s="7" t="n"/>
      <c r="B697" s="7" t="n"/>
      <c r="C697" s="12" t="n"/>
      <c r="D697" s="12">
        <f>IF(C697="","",IFERROR(INDEX('연차관리대장'!$B$5:$B$204,MATCH(C697,'연차관리대장'!$A$5:$A$204,0)),""))</f>
        <v/>
      </c>
      <c r="E697" s="12">
        <f>IF(C697="","",IFERROR(INDEX('연차관리대장'!$C$5:$C$204,MATCH(C697,'연차관리대장'!$A$5:$A$204,0)),""))</f>
        <v/>
      </c>
      <c r="F697" s="12" t="n"/>
      <c r="G697" s="12" t="n"/>
      <c r="H697" s="12">
        <f>IF(F697="","",IF(OR(F697="오전 반차",F697="오후 반차"),0.5,IF(F697="연차",N(G697),0)))</f>
        <v/>
      </c>
      <c r="I697" s="7" t="n"/>
      <c r="J697" s="12" t="n"/>
      <c r="K697" s="12" t="n"/>
      <c r="L697" s="14" t="n"/>
      <c r="M697" s="12">
        <f>IF(AND(C697="",F697=""),"",IF(C697="","사번 미기재",IF(ISNA(MATCH(C697,'연차관리대장'!$A$5:$A$204,0)),"대장에 없는 사번",IF(A697="","사용일 미기재",IF(AND(F697="연차",G697=""),"일수 미기재",IF(AND(G697&lt;&gt;"",ISNUMBER(SEARCH("반차",F697)),N(G697)&lt;&gt;0.5),"반차는 0.5일",""))))))</f>
        <v/>
      </c>
    </row>
    <row r="698">
      <c r="A698" s="7" t="n"/>
      <c r="B698" s="7" t="n"/>
      <c r="C698" s="12" t="n"/>
      <c r="D698" s="12">
        <f>IF(C698="","",IFERROR(INDEX('연차관리대장'!$B$5:$B$204,MATCH(C698,'연차관리대장'!$A$5:$A$204,0)),""))</f>
        <v/>
      </c>
      <c r="E698" s="12">
        <f>IF(C698="","",IFERROR(INDEX('연차관리대장'!$C$5:$C$204,MATCH(C698,'연차관리대장'!$A$5:$A$204,0)),""))</f>
        <v/>
      </c>
      <c r="F698" s="12" t="n"/>
      <c r="G698" s="12" t="n"/>
      <c r="H698" s="12">
        <f>IF(F698="","",IF(OR(F698="오전 반차",F698="오후 반차"),0.5,IF(F698="연차",N(G698),0)))</f>
        <v/>
      </c>
      <c r="I698" s="7" t="n"/>
      <c r="J698" s="12" t="n"/>
      <c r="K698" s="12" t="n"/>
      <c r="L698" s="14" t="n"/>
      <c r="M698" s="12">
        <f>IF(AND(C698="",F698=""),"",IF(C698="","사번 미기재",IF(ISNA(MATCH(C698,'연차관리대장'!$A$5:$A$204,0)),"대장에 없는 사번",IF(A698="","사용일 미기재",IF(AND(F698="연차",G698=""),"일수 미기재",IF(AND(G698&lt;&gt;"",ISNUMBER(SEARCH("반차",F698)),N(G698)&lt;&gt;0.5),"반차는 0.5일",""))))))</f>
        <v/>
      </c>
    </row>
    <row r="699">
      <c r="A699" s="7" t="n"/>
      <c r="B699" s="7" t="n"/>
      <c r="C699" s="12" t="n"/>
      <c r="D699" s="12">
        <f>IF(C699="","",IFERROR(INDEX('연차관리대장'!$B$5:$B$204,MATCH(C699,'연차관리대장'!$A$5:$A$204,0)),""))</f>
        <v/>
      </c>
      <c r="E699" s="12">
        <f>IF(C699="","",IFERROR(INDEX('연차관리대장'!$C$5:$C$204,MATCH(C699,'연차관리대장'!$A$5:$A$204,0)),""))</f>
        <v/>
      </c>
      <c r="F699" s="12" t="n"/>
      <c r="G699" s="12" t="n"/>
      <c r="H699" s="12">
        <f>IF(F699="","",IF(OR(F699="오전 반차",F699="오후 반차"),0.5,IF(F699="연차",N(G699),0)))</f>
        <v/>
      </c>
      <c r="I699" s="7" t="n"/>
      <c r="J699" s="12" t="n"/>
      <c r="K699" s="12" t="n"/>
      <c r="L699" s="14" t="n"/>
      <c r="M699" s="12">
        <f>IF(AND(C699="",F699=""),"",IF(C699="","사번 미기재",IF(ISNA(MATCH(C699,'연차관리대장'!$A$5:$A$204,0)),"대장에 없는 사번",IF(A699="","사용일 미기재",IF(AND(F699="연차",G699=""),"일수 미기재",IF(AND(G699&lt;&gt;"",ISNUMBER(SEARCH("반차",F699)),N(G699)&lt;&gt;0.5),"반차는 0.5일",""))))))</f>
        <v/>
      </c>
    </row>
    <row r="700">
      <c r="A700" s="7" t="n"/>
      <c r="B700" s="7" t="n"/>
      <c r="C700" s="12" t="n"/>
      <c r="D700" s="12">
        <f>IF(C700="","",IFERROR(INDEX('연차관리대장'!$B$5:$B$204,MATCH(C700,'연차관리대장'!$A$5:$A$204,0)),""))</f>
        <v/>
      </c>
      <c r="E700" s="12">
        <f>IF(C700="","",IFERROR(INDEX('연차관리대장'!$C$5:$C$204,MATCH(C700,'연차관리대장'!$A$5:$A$204,0)),""))</f>
        <v/>
      </c>
      <c r="F700" s="12" t="n"/>
      <c r="G700" s="12" t="n"/>
      <c r="H700" s="12">
        <f>IF(F700="","",IF(OR(F700="오전 반차",F700="오후 반차"),0.5,IF(F700="연차",N(G700),0)))</f>
        <v/>
      </c>
      <c r="I700" s="7" t="n"/>
      <c r="J700" s="12" t="n"/>
      <c r="K700" s="12" t="n"/>
      <c r="L700" s="14" t="n"/>
      <c r="M700" s="12">
        <f>IF(AND(C700="",F700=""),"",IF(C700="","사번 미기재",IF(ISNA(MATCH(C700,'연차관리대장'!$A$5:$A$204,0)),"대장에 없는 사번",IF(A700="","사용일 미기재",IF(AND(F700="연차",G700=""),"일수 미기재",IF(AND(G700&lt;&gt;"",ISNUMBER(SEARCH("반차",F700)),N(G700)&lt;&gt;0.5),"반차는 0.5일",""))))))</f>
        <v/>
      </c>
    </row>
    <row r="701">
      <c r="A701" s="7" t="n"/>
      <c r="B701" s="7" t="n"/>
      <c r="C701" s="12" t="n"/>
      <c r="D701" s="12">
        <f>IF(C701="","",IFERROR(INDEX('연차관리대장'!$B$5:$B$204,MATCH(C701,'연차관리대장'!$A$5:$A$204,0)),""))</f>
        <v/>
      </c>
      <c r="E701" s="12">
        <f>IF(C701="","",IFERROR(INDEX('연차관리대장'!$C$5:$C$204,MATCH(C701,'연차관리대장'!$A$5:$A$204,0)),""))</f>
        <v/>
      </c>
      <c r="F701" s="12" t="n"/>
      <c r="G701" s="12" t="n"/>
      <c r="H701" s="12">
        <f>IF(F701="","",IF(OR(F701="오전 반차",F701="오후 반차"),0.5,IF(F701="연차",N(G701),0)))</f>
        <v/>
      </c>
      <c r="I701" s="7" t="n"/>
      <c r="J701" s="12" t="n"/>
      <c r="K701" s="12" t="n"/>
      <c r="L701" s="14" t="n"/>
      <c r="M701" s="12">
        <f>IF(AND(C701="",F701=""),"",IF(C701="","사번 미기재",IF(ISNA(MATCH(C701,'연차관리대장'!$A$5:$A$204,0)),"대장에 없는 사번",IF(A701="","사용일 미기재",IF(AND(F701="연차",G701=""),"일수 미기재",IF(AND(G701&lt;&gt;"",ISNUMBER(SEARCH("반차",F701)),N(G701)&lt;&gt;0.5),"반차는 0.5일",""))))))</f>
        <v/>
      </c>
    </row>
    <row r="702">
      <c r="A702" s="7" t="n"/>
      <c r="B702" s="7" t="n"/>
      <c r="C702" s="12" t="n"/>
      <c r="D702" s="12">
        <f>IF(C702="","",IFERROR(INDEX('연차관리대장'!$B$5:$B$204,MATCH(C702,'연차관리대장'!$A$5:$A$204,0)),""))</f>
        <v/>
      </c>
      <c r="E702" s="12">
        <f>IF(C702="","",IFERROR(INDEX('연차관리대장'!$C$5:$C$204,MATCH(C702,'연차관리대장'!$A$5:$A$204,0)),""))</f>
        <v/>
      </c>
      <c r="F702" s="12" t="n"/>
      <c r="G702" s="12" t="n"/>
      <c r="H702" s="12">
        <f>IF(F702="","",IF(OR(F702="오전 반차",F702="오후 반차"),0.5,IF(F702="연차",N(G702),0)))</f>
        <v/>
      </c>
      <c r="I702" s="7" t="n"/>
      <c r="J702" s="12" t="n"/>
      <c r="K702" s="12" t="n"/>
      <c r="L702" s="14" t="n"/>
      <c r="M702" s="12">
        <f>IF(AND(C702="",F702=""),"",IF(C702="","사번 미기재",IF(ISNA(MATCH(C702,'연차관리대장'!$A$5:$A$204,0)),"대장에 없는 사번",IF(A702="","사용일 미기재",IF(AND(F702="연차",G702=""),"일수 미기재",IF(AND(G702&lt;&gt;"",ISNUMBER(SEARCH("반차",F702)),N(G702)&lt;&gt;0.5),"반차는 0.5일",""))))))</f>
        <v/>
      </c>
    </row>
    <row r="703">
      <c r="A703" s="7" t="n"/>
      <c r="B703" s="7" t="n"/>
      <c r="C703" s="12" t="n"/>
      <c r="D703" s="12">
        <f>IF(C703="","",IFERROR(INDEX('연차관리대장'!$B$5:$B$204,MATCH(C703,'연차관리대장'!$A$5:$A$204,0)),""))</f>
        <v/>
      </c>
      <c r="E703" s="12">
        <f>IF(C703="","",IFERROR(INDEX('연차관리대장'!$C$5:$C$204,MATCH(C703,'연차관리대장'!$A$5:$A$204,0)),""))</f>
        <v/>
      </c>
      <c r="F703" s="12" t="n"/>
      <c r="G703" s="12" t="n"/>
      <c r="H703" s="12">
        <f>IF(F703="","",IF(OR(F703="오전 반차",F703="오후 반차"),0.5,IF(F703="연차",N(G703),0)))</f>
        <v/>
      </c>
      <c r="I703" s="7" t="n"/>
      <c r="J703" s="12" t="n"/>
      <c r="K703" s="12" t="n"/>
      <c r="L703" s="14" t="n"/>
      <c r="M703" s="12">
        <f>IF(AND(C703="",F703=""),"",IF(C703="","사번 미기재",IF(ISNA(MATCH(C703,'연차관리대장'!$A$5:$A$204,0)),"대장에 없는 사번",IF(A703="","사용일 미기재",IF(AND(F703="연차",G703=""),"일수 미기재",IF(AND(G703&lt;&gt;"",ISNUMBER(SEARCH("반차",F703)),N(G703)&lt;&gt;0.5),"반차는 0.5일",""))))))</f>
        <v/>
      </c>
    </row>
    <row r="704">
      <c r="A704" s="7" t="n"/>
      <c r="B704" s="7" t="n"/>
      <c r="C704" s="12" t="n"/>
      <c r="D704" s="12">
        <f>IF(C704="","",IFERROR(INDEX('연차관리대장'!$B$5:$B$204,MATCH(C704,'연차관리대장'!$A$5:$A$204,0)),""))</f>
        <v/>
      </c>
      <c r="E704" s="12">
        <f>IF(C704="","",IFERROR(INDEX('연차관리대장'!$C$5:$C$204,MATCH(C704,'연차관리대장'!$A$5:$A$204,0)),""))</f>
        <v/>
      </c>
      <c r="F704" s="12" t="n"/>
      <c r="G704" s="12" t="n"/>
      <c r="H704" s="12">
        <f>IF(F704="","",IF(OR(F704="오전 반차",F704="오후 반차"),0.5,IF(F704="연차",N(G704),0)))</f>
        <v/>
      </c>
      <c r="I704" s="7" t="n"/>
      <c r="J704" s="12" t="n"/>
      <c r="K704" s="12" t="n"/>
      <c r="L704" s="14" t="n"/>
      <c r="M704" s="12">
        <f>IF(AND(C704="",F704=""),"",IF(C704="","사번 미기재",IF(ISNA(MATCH(C704,'연차관리대장'!$A$5:$A$204,0)),"대장에 없는 사번",IF(A704="","사용일 미기재",IF(AND(F704="연차",G704=""),"일수 미기재",IF(AND(G704&lt;&gt;"",ISNUMBER(SEARCH("반차",F704)),N(G704)&lt;&gt;0.5),"반차는 0.5일",""))))))</f>
        <v/>
      </c>
    </row>
    <row r="705">
      <c r="A705" s="7" t="n"/>
      <c r="B705" s="7" t="n"/>
      <c r="C705" s="12" t="n"/>
      <c r="D705" s="12">
        <f>IF(C705="","",IFERROR(INDEX('연차관리대장'!$B$5:$B$204,MATCH(C705,'연차관리대장'!$A$5:$A$204,0)),""))</f>
        <v/>
      </c>
      <c r="E705" s="12">
        <f>IF(C705="","",IFERROR(INDEX('연차관리대장'!$C$5:$C$204,MATCH(C705,'연차관리대장'!$A$5:$A$204,0)),""))</f>
        <v/>
      </c>
      <c r="F705" s="12" t="n"/>
      <c r="G705" s="12" t="n"/>
      <c r="H705" s="12">
        <f>IF(F705="","",IF(OR(F705="오전 반차",F705="오후 반차"),0.5,IF(F705="연차",N(G705),0)))</f>
        <v/>
      </c>
      <c r="I705" s="7" t="n"/>
      <c r="J705" s="12" t="n"/>
      <c r="K705" s="12" t="n"/>
      <c r="L705" s="14" t="n"/>
      <c r="M705" s="12">
        <f>IF(AND(C705="",F705=""),"",IF(C705="","사번 미기재",IF(ISNA(MATCH(C705,'연차관리대장'!$A$5:$A$204,0)),"대장에 없는 사번",IF(A705="","사용일 미기재",IF(AND(F705="연차",G705=""),"일수 미기재",IF(AND(G705&lt;&gt;"",ISNUMBER(SEARCH("반차",F705)),N(G705)&lt;&gt;0.5),"반차는 0.5일",""))))))</f>
        <v/>
      </c>
    </row>
    <row r="706">
      <c r="A706" s="7" t="n"/>
      <c r="B706" s="7" t="n"/>
      <c r="C706" s="12" t="n"/>
      <c r="D706" s="12">
        <f>IF(C706="","",IFERROR(INDEX('연차관리대장'!$B$5:$B$204,MATCH(C706,'연차관리대장'!$A$5:$A$204,0)),""))</f>
        <v/>
      </c>
      <c r="E706" s="12">
        <f>IF(C706="","",IFERROR(INDEX('연차관리대장'!$C$5:$C$204,MATCH(C706,'연차관리대장'!$A$5:$A$204,0)),""))</f>
        <v/>
      </c>
      <c r="F706" s="12" t="n"/>
      <c r="G706" s="12" t="n"/>
      <c r="H706" s="12">
        <f>IF(F706="","",IF(OR(F706="오전 반차",F706="오후 반차"),0.5,IF(F706="연차",N(G706),0)))</f>
        <v/>
      </c>
      <c r="I706" s="7" t="n"/>
      <c r="J706" s="12" t="n"/>
      <c r="K706" s="12" t="n"/>
      <c r="L706" s="14" t="n"/>
      <c r="M706" s="12">
        <f>IF(AND(C706="",F706=""),"",IF(C706="","사번 미기재",IF(ISNA(MATCH(C706,'연차관리대장'!$A$5:$A$204,0)),"대장에 없는 사번",IF(A706="","사용일 미기재",IF(AND(F706="연차",G706=""),"일수 미기재",IF(AND(G706&lt;&gt;"",ISNUMBER(SEARCH("반차",F706)),N(G706)&lt;&gt;0.5),"반차는 0.5일",""))))))</f>
        <v/>
      </c>
    </row>
    <row r="707">
      <c r="A707" s="7" t="n"/>
      <c r="B707" s="7" t="n"/>
      <c r="C707" s="12" t="n"/>
      <c r="D707" s="12">
        <f>IF(C707="","",IFERROR(INDEX('연차관리대장'!$B$5:$B$204,MATCH(C707,'연차관리대장'!$A$5:$A$204,0)),""))</f>
        <v/>
      </c>
      <c r="E707" s="12">
        <f>IF(C707="","",IFERROR(INDEX('연차관리대장'!$C$5:$C$204,MATCH(C707,'연차관리대장'!$A$5:$A$204,0)),""))</f>
        <v/>
      </c>
      <c r="F707" s="12" t="n"/>
      <c r="G707" s="12" t="n"/>
      <c r="H707" s="12">
        <f>IF(F707="","",IF(OR(F707="오전 반차",F707="오후 반차"),0.5,IF(F707="연차",N(G707),0)))</f>
        <v/>
      </c>
      <c r="I707" s="7" t="n"/>
      <c r="J707" s="12" t="n"/>
      <c r="K707" s="12" t="n"/>
      <c r="L707" s="14" t="n"/>
      <c r="M707" s="12">
        <f>IF(AND(C707="",F707=""),"",IF(C707="","사번 미기재",IF(ISNA(MATCH(C707,'연차관리대장'!$A$5:$A$204,0)),"대장에 없는 사번",IF(A707="","사용일 미기재",IF(AND(F707="연차",G707=""),"일수 미기재",IF(AND(G707&lt;&gt;"",ISNUMBER(SEARCH("반차",F707)),N(G707)&lt;&gt;0.5),"반차는 0.5일",""))))))</f>
        <v/>
      </c>
    </row>
    <row r="708">
      <c r="A708" s="7" t="n"/>
      <c r="B708" s="7" t="n"/>
      <c r="C708" s="12" t="n"/>
      <c r="D708" s="12">
        <f>IF(C708="","",IFERROR(INDEX('연차관리대장'!$B$5:$B$204,MATCH(C708,'연차관리대장'!$A$5:$A$204,0)),""))</f>
        <v/>
      </c>
      <c r="E708" s="12">
        <f>IF(C708="","",IFERROR(INDEX('연차관리대장'!$C$5:$C$204,MATCH(C708,'연차관리대장'!$A$5:$A$204,0)),""))</f>
        <v/>
      </c>
      <c r="F708" s="12" t="n"/>
      <c r="G708" s="12" t="n"/>
      <c r="H708" s="12">
        <f>IF(F708="","",IF(OR(F708="오전 반차",F708="오후 반차"),0.5,IF(F708="연차",N(G708),0)))</f>
        <v/>
      </c>
      <c r="I708" s="7" t="n"/>
      <c r="J708" s="12" t="n"/>
      <c r="K708" s="12" t="n"/>
      <c r="L708" s="14" t="n"/>
      <c r="M708" s="12">
        <f>IF(AND(C708="",F708=""),"",IF(C708="","사번 미기재",IF(ISNA(MATCH(C708,'연차관리대장'!$A$5:$A$204,0)),"대장에 없는 사번",IF(A708="","사용일 미기재",IF(AND(F708="연차",G708=""),"일수 미기재",IF(AND(G708&lt;&gt;"",ISNUMBER(SEARCH("반차",F708)),N(G708)&lt;&gt;0.5),"반차는 0.5일",""))))))</f>
        <v/>
      </c>
    </row>
    <row r="709">
      <c r="A709" s="7" t="n"/>
      <c r="B709" s="7" t="n"/>
      <c r="C709" s="12" t="n"/>
      <c r="D709" s="12">
        <f>IF(C709="","",IFERROR(INDEX('연차관리대장'!$B$5:$B$204,MATCH(C709,'연차관리대장'!$A$5:$A$204,0)),""))</f>
        <v/>
      </c>
      <c r="E709" s="12">
        <f>IF(C709="","",IFERROR(INDEX('연차관리대장'!$C$5:$C$204,MATCH(C709,'연차관리대장'!$A$5:$A$204,0)),""))</f>
        <v/>
      </c>
      <c r="F709" s="12" t="n"/>
      <c r="G709" s="12" t="n"/>
      <c r="H709" s="12">
        <f>IF(F709="","",IF(OR(F709="오전 반차",F709="오후 반차"),0.5,IF(F709="연차",N(G709),0)))</f>
        <v/>
      </c>
      <c r="I709" s="7" t="n"/>
      <c r="J709" s="12" t="n"/>
      <c r="K709" s="12" t="n"/>
      <c r="L709" s="14" t="n"/>
      <c r="M709" s="12">
        <f>IF(AND(C709="",F709=""),"",IF(C709="","사번 미기재",IF(ISNA(MATCH(C709,'연차관리대장'!$A$5:$A$204,0)),"대장에 없는 사번",IF(A709="","사용일 미기재",IF(AND(F709="연차",G709=""),"일수 미기재",IF(AND(G709&lt;&gt;"",ISNUMBER(SEARCH("반차",F709)),N(G709)&lt;&gt;0.5),"반차는 0.5일",""))))))</f>
        <v/>
      </c>
    </row>
    <row r="710">
      <c r="A710" s="7" t="n"/>
      <c r="B710" s="7" t="n"/>
      <c r="C710" s="12" t="n"/>
      <c r="D710" s="12">
        <f>IF(C710="","",IFERROR(INDEX('연차관리대장'!$B$5:$B$204,MATCH(C710,'연차관리대장'!$A$5:$A$204,0)),""))</f>
        <v/>
      </c>
      <c r="E710" s="12">
        <f>IF(C710="","",IFERROR(INDEX('연차관리대장'!$C$5:$C$204,MATCH(C710,'연차관리대장'!$A$5:$A$204,0)),""))</f>
        <v/>
      </c>
      <c r="F710" s="12" t="n"/>
      <c r="G710" s="12" t="n"/>
      <c r="H710" s="12">
        <f>IF(F710="","",IF(OR(F710="오전 반차",F710="오후 반차"),0.5,IF(F710="연차",N(G710),0)))</f>
        <v/>
      </c>
      <c r="I710" s="7" t="n"/>
      <c r="J710" s="12" t="n"/>
      <c r="K710" s="12" t="n"/>
      <c r="L710" s="14" t="n"/>
      <c r="M710" s="12">
        <f>IF(AND(C710="",F710=""),"",IF(C710="","사번 미기재",IF(ISNA(MATCH(C710,'연차관리대장'!$A$5:$A$204,0)),"대장에 없는 사번",IF(A710="","사용일 미기재",IF(AND(F710="연차",G710=""),"일수 미기재",IF(AND(G710&lt;&gt;"",ISNUMBER(SEARCH("반차",F710)),N(G710)&lt;&gt;0.5),"반차는 0.5일",""))))))</f>
        <v/>
      </c>
    </row>
    <row r="711">
      <c r="A711" s="7" t="n"/>
      <c r="B711" s="7" t="n"/>
      <c r="C711" s="12" t="n"/>
      <c r="D711" s="12">
        <f>IF(C711="","",IFERROR(INDEX('연차관리대장'!$B$5:$B$204,MATCH(C711,'연차관리대장'!$A$5:$A$204,0)),""))</f>
        <v/>
      </c>
      <c r="E711" s="12">
        <f>IF(C711="","",IFERROR(INDEX('연차관리대장'!$C$5:$C$204,MATCH(C711,'연차관리대장'!$A$5:$A$204,0)),""))</f>
        <v/>
      </c>
      <c r="F711" s="12" t="n"/>
      <c r="G711" s="12" t="n"/>
      <c r="H711" s="12">
        <f>IF(F711="","",IF(OR(F711="오전 반차",F711="오후 반차"),0.5,IF(F711="연차",N(G711),0)))</f>
        <v/>
      </c>
      <c r="I711" s="7" t="n"/>
      <c r="J711" s="12" t="n"/>
      <c r="K711" s="12" t="n"/>
      <c r="L711" s="14" t="n"/>
      <c r="M711" s="12">
        <f>IF(AND(C711="",F711=""),"",IF(C711="","사번 미기재",IF(ISNA(MATCH(C711,'연차관리대장'!$A$5:$A$204,0)),"대장에 없는 사번",IF(A711="","사용일 미기재",IF(AND(F711="연차",G711=""),"일수 미기재",IF(AND(G711&lt;&gt;"",ISNUMBER(SEARCH("반차",F711)),N(G711)&lt;&gt;0.5),"반차는 0.5일",""))))))</f>
        <v/>
      </c>
    </row>
    <row r="712">
      <c r="A712" s="7" t="n"/>
      <c r="B712" s="7" t="n"/>
      <c r="C712" s="12" t="n"/>
      <c r="D712" s="12">
        <f>IF(C712="","",IFERROR(INDEX('연차관리대장'!$B$5:$B$204,MATCH(C712,'연차관리대장'!$A$5:$A$204,0)),""))</f>
        <v/>
      </c>
      <c r="E712" s="12">
        <f>IF(C712="","",IFERROR(INDEX('연차관리대장'!$C$5:$C$204,MATCH(C712,'연차관리대장'!$A$5:$A$204,0)),""))</f>
        <v/>
      </c>
      <c r="F712" s="12" t="n"/>
      <c r="G712" s="12" t="n"/>
      <c r="H712" s="12">
        <f>IF(F712="","",IF(OR(F712="오전 반차",F712="오후 반차"),0.5,IF(F712="연차",N(G712),0)))</f>
        <v/>
      </c>
      <c r="I712" s="7" t="n"/>
      <c r="J712" s="12" t="n"/>
      <c r="K712" s="12" t="n"/>
      <c r="L712" s="14" t="n"/>
      <c r="M712" s="12">
        <f>IF(AND(C712="",F712=""),"",IF(C712="","사번 미기재",IF(ISNA(MATCH(C712,'연차관리대장'!$A$5:$A$204,0)),"대장에 없는 사번",IF(A712="","사용일 미기재",IF(AND(F712="연차",G712=""),"일수 미기재",IF(AND(G712&lt;&gt;"",ISNUMBER(SEARCH("반차",F712)),N(G712)&lt;&gt;0.5),"반차는 0.5일",""))))))</f>
        <v/>
      </c>
    </row>
    <row r="713">
      <c r="A713" s="7" t="n"/>
      <c r="B713" s="7" t="n"/>
      <c r="C713" s="12" t="n"/>
      <c r="D713" s="12">
        <f>IF(C713="","",IFERROR(INDEX('연차관리대장'!$B$5:$B$204,MATCH(C713,'연차관리대장'!$A$5:$A$204,0)),""))</f>
        <v/>
      </c>
      <c r="E713" s="12">
        <f>IF(C713="","",IFERROR(INDEX('연차관리대장'!$C$5:$C$204,MATCH(C713,'연차관리대장'!$A$5:$A$204,0)),""))</f>
        <v/>
      </c>
      <c r="F713" s="12" t="n"/>
      <c r="G713" s="12" t="n"/>
      <c r="H713" s="12">
        <f>IF(F713="","",IF(OR(F713="오전 반차",F713="오후 반차"),0.5,IF(F713="연차",N(G713),0)))</f>
        <v/>
      </c>
      <c r="I713" s="7" t="n"/>
      <c r="J713" s="12" t="n"/>
      <c r="K713" s="12" t="n"/>
      <c r="L713" s="14" t="n"/>
      <c r="M713" s="12">
        <f>IF(AND(C713="",F713=""),"",IF(C713="","사번 미기재",IF(ISNA(MATCH(C713,'연차관리대장'!$A$5:$A$204,0)),"대장에 없는 사번",IF(A713="","사용일 미기재",IF(AND(F713="연차",G713=""),"일수 미기재",IF(AND(G713&lt;&gt;"",ISNUMBER(SEARCH("반차",F713)),N(G713)&lt;&gt;0.5),"반차는 0.5일",""))))))</f>
        <v/>
      </c>
    </row>
    <row r="714">
      <c r="A714" s="7" t="n"/>
      <c r="B714" s="7" t="n"/>
      <c r="C714" s="12" t="n"/>
      <c r="D714" s="12">
        <f>IF(C714="","",IFERROR(INDEX('연차관리대장'!$B$5:$B$204,MATCH(C714,'연차관리대장'!$A$5:$A$204,0)),""))</f>
        <v/>
      </c>
      <c r="E714" s="12">
        <f>IF(C714="","",IFERROR(INDEX('연차관리대장'!$C$5:$C$204,MATCH(C714,'연차관리대장'!$A$5:$A$204,0)),""))</f>
        <v/>
      </c>
      <c r="F714" s="12" t="n"/>
      <c r="G714" s="12" t="n"/>
      <c r="H714" s="12">
        <f>IF(F714="","",IF(OR(F714="오전 반차",F714="오후 반차"),0.5,IF(F714="연차",N(G714),0)))</f>
        <v/>
      </c>
      <c r="I714" s="7" t="n"/>
      <c r="J714" s="12" t="n"/>
      <c r="K714" s="12" t="n"/>
      <c r="L714" s="14" t="n"/>
      <c r="M714" s="12">
        <f>IF(AND(C714="",F714=""),"",IF(C714="","사번 미기재",IF(ISNA(MATCH(C714,'연차관리대장'!$A$5:$A$204,0)),"대장에 없는 사번",IF(A714="","사용일 미기재",IF(AND(F714="연차",G714=""),"일수 미기재",IF(AND(G714&lt;&gt;"",ISNUMBER(SEARCH("반차",F714)),N(G714)&lt;&gt;0.5),"반차는 0.5일",""))))))</f>
        <v/>
      </c>
    </row>
    <row r="715">
      <c r="A715" s="7" t="n"/>
      <c r="B715" s="7" t="n"/>
      <c r="C715" s="12" t="n"/>
      <c r="D715" s="12">
        <f>IF(C715="","",IFERROR(INDEX('연차관리대장'!$B$5:$B$204,MATCH(C715,'연차관리대장'!$A$5:$A$204,0)),""))</f>
        <v/>
      </c>
      <c r="E715" s="12">
        <f>IF(C715="","",IFERROR(INDEX('연차관리대장'!$C$5:$C$204,MATCH(C715,'연차관리대장'!$A$5:$A$204,0)),""))</f>
        <v/>
      </c>
      <c r="F715" s="12" t="n"/>
      <c r="G715" s="12" t="n"/>
      <c r="H715" s="12">
        <f>IF(F715="","",IF(OR(F715="오전 반차",F715="오후 반차"),0.5,IF(F715="연차",N(G715),0)))</f>
        <v/>
      </c>
      <c r="I715" s="7" t="n"/>
      <c r="J715" s="12" t="n"/>
      <c r="K715" s="12" t="n"/>
      <c r="L715" s="14" t="n"/>
      <c r="M715" s="12">
        <f>IF(AND(C715="",F715=""),"",IF(C715="","사번 미기재",IF(ISNA(MATCH(C715,'연차관리대장'!$A$5:$A$204,0)),"대장에 없는 사번",IF(A715="","사용일 미기재",IF(AND(F715="연차",G715=""),"일수 미기재",IF(AND(G715&lt;&gt;"",ISNUMBER(SEARCH("반차",F715)),N(G715)&lt;&gt;0.5),"반차는 0.5일",""))))))</f>
        <v/>
      </c>
    </row>
    <row r="716">
      <c r="A716" s="7" t="n"/>
      <c r="B716" s="7" t="n"/>
      <c r="C716" s="12" t="n"/>
      <c r="D716" s="12">
        <f>IF(C716="","",IFERROR(INDEX('연차관리대장'!$B$5:$B$204,MATCH(C716,'연차관리대장'!$A$5:$A$204,0)),""))</f>
        <v/>
      </c>
      <c r="E716" s="12">
        <f>IF(C716="","",IFERROR(INDEX('연차관리대장'!$C$5:$C$204,MATCH(C716,'연차관리대장'!$A$5:$A$204,0)),""))</f>
        <v/>
      </c>
      <c r="F716" s="12" t="n"/>
      <c r="G716" s="12" t="n"/>
      <c r="H716" s="12">
        <f>IF(F716="","",IF(OR(F716="오전 반차",F716="오후 반차"),0.5,IF(F716="연차",N(G716),0)))</f>
        <v/>
      </c>
      <c r="I716" s="7" t="n"/>
      <c r="J716" s="12" t="n"/>
      <c r="K716" s="12" t="n"/>
      <c r="L716" s="14" t="n"/>
      <c r="M716" s="12">
        <f>IF(AND(C716="",F716=""),"",IF(C716="","사번 미기재",IF(ISNA(MATCH(C716,'연차관리대장'!$A$5:$A$204,0)),"대장에 없는 사번",IF(A716="","사용일 미기재",IF(AND(F716="연차",G716=""),"일수 미기재",IF(AND(G716&lt;&gt;"",ISNUMBER(SEARCH("반차",F716)),N(G716)&lt;&gt;0.5),"반차는 0.5일",""))))))</f>
        <v/>
      </c>
    </row>
    <row r="717">
      <c r="A717" s="7" t="n"/>
      <c r="B717" s="7" t="n"/>
      <c r="C717" s="12" t="n"/>
      <c r="D717" s="12">
        <f>IF(C717="","",IFERROR(INDEX('연차관리대장'!$B$5:$B$204,MATCH(C717,'연차관리대장'!$A$5:$A$204,0)),""))</f>
        <v/>
      </c>
      <c r="E717" s="12">
        <f>IF(C717="","",IFERROR(INDEX('연차관리대장'!$C$5:$C$204,MATCH(C717,'연차관리대장'!$A$5:$A$204,0)),""))</f>
        <v/>
      </c>
      <c r="F717" s="12" t="n"/>
      <c r="G717" s="12" t="n"/>
      <c r="H717" s="12">
        <f>IF(F717="","",IF(OR(F717="오전 반차",F717="오후 반차"),0.5,IF(F717="연차",N(G717),0)))</f>
        <v/>
      </c>
      <c r="I717" s="7" t="n"/>
      <c r="J717" s="12" t="n"/>
      <c r="K717" s="12" t="n"/>
      <c r="L717" s="14" t="n"/>
      <c r="M717" s="12">
        <f>IF(AND(C717="",F717=""),"",IF(C717="","사번 미기재",IF(ISNA(MATCH(C717,'연차관리대장'!$A$5:$A$204,0)),"대장에 없는 사번",IF(A717="","사용일 미기재",IF(AND(F717="연차",G717=""),"일수 미기재",IF(AND(G717&lt;&gt;"",ISNUMBER(SEARCH("반차",F717)),N(G717)&lt;&gt;0.5),"반차는 0.5일",""))))))</f>
        <v/>
      </c>
    </row>
    <row r="718">
      <c r="A718" s="7" t="n"/>
      <c r="B718" s="7" t="n"/>
      <c r="C718" s="12" t="n"/>
      <c r="D718" s="12">
        <f>IF(C718="","",IFERROR(INDEX('연차관리대장'!$B$5:$B$204,MATCH(C718,'연차관리대장'!$A$5:$A$204,0)),""))</f>
        <v/>
      </c>
      <c r="E718" s="12">
        <f>IF(C718="","",IFERROR(INDEX('연차관리대장'!$C$5:$C$204,MATCH(C718,'연차관리대장'!$A$5:$A$204,0)),""))</f>
        <v/>
      </c>
      <c r="F718" s="12" t="n"/>
      <c r="G718" s="12" t="n"/>
      <c r="H718" s="12">
        <f>IF(F718="","",IF(OR(F718="오전 반차",F718="오후 반차"),0.5,IF(F718="연차",N(G718),0)))</f>
        <v/>
      </c>
      <c r="I718" s="7" t="n"/>
      <c r="J718" s="12" t="n"/>
      <c r="K718" s="12" t="n"/>
      <c r="L718" s="14" t="n"/>
      <c r="M718" s="12">
        <f>IF(AND(C718="",F718=""),"",IF(C718="","사번 미기재",IF(ISNA(MATCH(C718,'연차관리대장'!$A$5:$A$204,0)),"대장에 없는 사번",IF(A718="","사용일 미기재",IF(AND(F718="연차",G718=""),"일수 미기재",IF(AND(G718&lt;&gt;"",ISNUMBER(SEARCH("반차",F718)),N(G718)&lt;&gt;0.5),"반차는 0.5일",""))))))</f>
        <v/>
      </c>
    </row>
    <row r="719">
      <c r="A719" s="7" t="n"/>
      <c r="B719" s="7" t="n"/>
      <c r="C719" s="12" t="n"/>
      <c r="D719" s="12">
        <f>IF(C719="","",IFERROR(INDEX('연차관리대장'!$B$5:$B$204,MATCH(C719,'연차관리대장'!$A$5:$A$204,0)),""))</f>
        <v/>
      </c>
      <c r="E719" s="12">
        <f>IF(C719="","",IFERROR(INDEX('연차관리대장'!$C$5:$C$204,MATCH(C719,'연차관리대장'!$A$5:$A$204,0)),""))</f>
        <v/>
      </c>
      <c r="F719" s="12" t="n"/>
      <c r="G719" s="12" t="n"/>
      <c r="H719" s="12">
        <f>IF(F719="","",IF(OR(F719="오전 반차",F719="오후 반차"),0.5,IF(F719="연차",N(G719),0)))</f>
        <v/>
      </c>
      <c r="I719" s="7" t="n"/>
      <c r="J719" s="12" t="n"/>
      <c r="K719" s="12" t="n"/>
      <c r="L719" s="14" t="n"/>
      <c r="M719" s="12">
        <f>IF(AND(C719="",F719=""),"",IF(C719="","사번 미기재",IF(ISNA(MATCH(C719,'연차관리대장'!$A$5:$A$204,0)),"대장에 없는 사번",IF(A719="","사용일 미기재",IF(AND(F719="연차",G719=""),"일수 미기재",IF(AND(G719&lt;&gt;"",ISNUMBER(SEARCH("반차",F719)),N(G719)&lt;&gt;0.5),"반차는 0.5일",""))))))</f>
        <v/>
      </c>
    </row>
    <row r="720">
      <c r="A720" s="7" t="n"/>
      <c r="B720" s="7" t="n"/>
      <c r="C720" s="12" t="n"/>
      <c r="D720" s="12">
        <f>IF(C720="","",IFERROR(INDEX('연차관리대장'!$B$5:$B$204,MATCH(C720,'연차관리대장'!$A$5:$A$204,0)),""))</f>
        <v/>
      </c>
      <c r="E720" s="12">
        <f>IF(C720="","",IFERROR(INDEX('연차관리대장'!$C$5:$C$204,MATCH(C720,'연차관리대장'!$A$5:$A$204,0)),""))</f>
        <v/>
      </c>
      <c r="F720" s="12" t="n"/>
      <c r="G720" s="12" t="n"/>
      <c r="H720" s="12">
        <f>IF(F720="","",IF(OR(F720="오전 반차",F720="오후 반차"),0.5,IF(F720="연차",N(G720),0)))</f>
        <v/>
      </c>
      <c r="I720" s="7" t="n"/>
      <c r="J720" s="12" t="n"/>
      <c r="K720" s="12" t="n"/>
      <c r="L720" s="14" t="n"/>
      <c r="M720" s="12">
        <f>IF(AND(C720="",F720=""),"",IF(C720="","사번 미기재",IF(ISNA(MATCH(C720,'연차관리대장'!$A$5:$A$204,0)),"대장에 없는 사번",IF(A720="","사용일 미기재",IF(AND(F720="연차",G720=""),"일수 미기재",IF(AND(G720&lt;&gt;"",ISNUMBER(SEARCH("반차",F720)),N(G720)&lt;&gt;0.5),"반차는 0.5일",""))))))</f>
        <v/>
      </c>
    </row>
    <row r="721">
      <c r="A721" s="7" t="n"/>
      <c r="B721" s="7" t="n"/>
      <c r="C721" s="12" t="n"/>
      <c r="D721" s="12">
        <f>IF(C721="","",IFERROR(INDEX('연차관리대장'!$B$5:$B$204,MATCH(C721,'연차관리대장'!$A$5:$A$204,0)),""))</f>
        <v/>
      </c>
      <c r="E721" s="12">
        <f>IF(C721="","",IFERROR(INDEX('연차관리대장'!$C$5:$C$204,MATCH(C721,'연차관리대장'!$A$5:$A$204,0)),""))</f>
        <v/>
      </c>
      <c r="F721" s="12" t="n"/>
      <c r="G721" s="12" t="n"/>
      <c r="H721" s="12">
        <f>IF(F721="","",IF(OR(F721="오전 반차",F721="오후 반차"),0.5,IF(F721="연차",N(G721),0)))</f>
        <v/>
      </c>
      <c r="I721" s="7" t="n"/>
      <c r="J721" s="12" t="n"/>
      <c r="K721" s="12" t="n"/>
      <c r="L721" s="14" t="n"/>
      <c r="M721" s="12">
        <f>IF(AND(C721="",F721=""),"",IF(C721="","사번 미기재",IF(ISNA(MATCH(C721,'연차관리대장'!$A$5:$A$204,0)),"대장에 없는 사번",IF(A721="","사용일 미기재",IF(AND(F721="연차",G721=""),"일수 미기재",IF(AND(G721&lt;&gt;"",ISNUMBER(SEARCH("반차",F721)),N(G721)&lt;&gt;0.5),"반차는 0.5일",""))))))</f>
        <v/>
      </c>
    </row>
    <row r="722">
      <c r="A722" s="7" t="n"/>
      <c r="B722" s="7" t="n"/>
      <c r="C722" s="12" t="n"/>
      <c r="D722" s="12">
        <f>IF(C722="","",IFERROR(INDEX('연차관리대장'!$B$5:$B$204,MATCH(C722,'연차관리대장'!$A$5:$A$204,0)),""))</f>
        <v/>
      </c>
      <c r="E722" s="12">
        <f>IF(C722="","",IFERROR(INDEX('연차관리대장'!$C$5:$C$204,MATCH(C722,'연차관리대장'!$A$5:$A$204,0)),""))</f>
        <v/>
      </c>
      <c r="F722" s="12" t="n"/>
      <c r="G722" s="12" t="n"/>
      <c r="H722" s="12">
        <f>IF(F722="","",IF(OR(F722="오전 반차",F722="오후 반차"),0.5,IF(F722="연차",N(G722),0)))</f>
        <v/>
      </c>
      <c r="I722" s="7" t="n"/>
      <c r="J722" s="12" t="n"/>
      <c r="K722" s="12" t="n"/>
      <c r="L722" s="14" t="n"/>
      <c r="M722" s="12">
        <f>IF(AND(C722="",F722=""),"",IF(C722="","사번 미기재",IF(ISNA(MATCH(C722,'연차관리대장'!$A$5:$A$204,0)),"대장에 없는 사번",IF(A722="","사용일 미기재",IF(AND(F722="연차",G722=""),"일수 미기재",IF(AND(G722&lt;&gt;"",ISNUMBER(SEARCH("반차",F722)),N(G722)&lt;&gt;0.5),"반차는 0.5일",""))))))</f>
        <v/>
      </c>
    </row>
    <row r="723">
      <c r="A723" s="7" t="n"/>
      <c r="B723" s="7" t="n"/>
      <c r="C723" s="12" t="n"/>
      <c r="D723" s="12">
        <f>IF(C723="","",IFERROR(INDEX('연차관리대장'!$B$5:$B$204,MATCH(C723,'연차관리대장'!$A$5:$A$204,0)),""))</f>
        <v/>
      </c>
      <c r="E723" s="12">
        <f>IF(C723="","",IFERROR(INDEX('연차관리대장'!$C$5:$C$204,MATCH(C723,'연차관리대장'!$A$5:$A$204,0)),""))</f>
        <v/>
      </c>
      <c r="F723" s="12" t="n"/>
      <c r="G723" s="12" t="n"/>
      <c r="H723" s="12">
        <f>IF(F723="","",IF(OR(F723="오전 반차",F723="오후 반차"),0.5,IF(F723="연차",N(G723),0)))</f>
        <v/>
      </c>
      <c r="I723" s="7" t="n"/>
      <c r="J723" s="12" t="n"/>
      <c r="K723" s="12" t="n"/>
      <c r="L723" s="14" t="n"/>
      <c r="M723" s="12">
        <f>IF(AND(C723="",F723=""),"",IF(C723="","사번 미기재",IF(ISNA(MATCH(C723,'연차관리대장'!$A$5:$A$204,0)),"대장에 없는 사번",IF(A723="","사용일 미기재",IF(AND(F723="연차",G723=""),"일수 미기재",IF(AND(G723&lt;&gt;"",ISNUMBER(SEARCH("반차",F723)),N(G723)&lt;&gt;0.5),"반차는 0.5일",""))))))</f>
        <v/>
      </c>
    </row>
    <row r="724">
      <c r="A724" s="7" t="n"/>
      <c r="B724" s="7" t="n"/>
      <c r="C724" s="12" t="n"/>
      <c r="D724" s="12">
        <f>IF(C724="","",IFERROR(INDEX('연차관리대장'!$B$5:$B$204,MATCH(C724,'연차관리대장'!$A$5:$A$204,0)),""))</f>
        <v/>
      </c>
      <c r="E724" s="12">
        <f>IF(C724="","",IFERROR(INDEX('연차관리대장'!$C$5:$C$204,MATCH(C724,'연차관리대장'!$A$5:$A$204,0)),""))</f>
        <v/>
      </c>
      <c r="F724" s="12" t="n"/>
      <c r="G724" s="12" t="n"/>
      <c r="H724" s="12">
        <f>IF(F724="","",IF(OR(F724="오전 반차",F724="오후 반차"),0.5,IF(F724="연차",N(G724),0)))</f>
        <v/>
      </c>
      <c r="I724" s="7" t="n"/>
      <c r="J724" s="12" t="n"/>
      <c r="K724" s="12" t="n"/>
      <c r="L724" s="14" t="n"/>
      <c r="M724" s="12">
        <f>IF(AND(C724="",F724=""),"",IF(C724="","사번 미기재",IF(ISNA(MATCH(C724,'연차관리대장'!$A$5:$A$204,0)),"대장에 없는 사번",IF(A724="","사용일 미기재",IF(AND(F724="연차",G724=""),"일수 미기재",IF(AND(G724&lt;&gt;"",ISNUMBER(SEARCH("반차",F724)),N(G724)&lt;&gt;0.5),"반차는 0.5일",""))))))</f>
        <v/>
      </c>
    </row>
    <row r="725">
      <c r="A725" s="7" t="n"/>
      <c r="B725" s="7" t="n"/>
      <c r="C725" s="12" t="n"/>
      <c r="D725" s="12">
        <f>IF(C725="","",IFERROR(INDEX('연차관리대장'!$B$5:$B$204,MATCH(C725,'연차관리대장'!$A$5:$A$204,0)),""))</f>
        <v/>
      </c>
      <c r="E725" s="12">
        <f>IF(C725="","",IFERROR(INDEX('연차관리대장'!$C$5:$C$204,MATCH(C725,'연차관리대장'!$A$5:$A$204,0)),""))</f>
        <v/>
      </c>
      <c r="F725" s="12" t="n"/>
      <c r="G725" s="12" t="n"/>
      <c r="H725" s="12">
        <f>IF(F725="","",IF(OR(F725="오전 반차",F725="오후 반차"),0.5,IF(F725="연차",N(G725),0)))</f>
        <v/>
      </c>
      <c r="I725" s="7" t="n"/>
      <c r="J725" s="12" t="n"/>
      <c r="K725" s="12" t="n"/>
      <c r="L725" s="14" t="n"/>
      <c r="M725" s="12">
        <f>IF(AND(C725="",F725=""),"",IF(C725="","사번 미기재",IF(ISNA(MATCH(C725,'연차관리대장'!$A$5:$A$204,0)),"대장에 없는 사번",IF(A725="","사용일 미기재",IF(AND(F725="연차",G725=""),"일수 미기재",IF(AND(G725&lt;&gt;"",ISNUMBER(SEARCH("반차",F725)),N(G725)&lt;&gt;0.5),"반차는 0.5일",""))))))</f>
        <v/>
      </c>
    </row>
    <row r="726">
      <c r="A726" s="7" t="n"/>
      <c r="B726" s="7" t="n"/>
      <c r="C726" s="12" t="n"/>
      <c r="D726" s="12">
        <f>IF(C726="","",IFERROR(INDEX('연차관리대장'!$B$5:$B$204,MATCH(C726,'연차관리대장'!$A$5:$A$204,0)),""))</f>
        <v/>
      </c>
      <c r="E726" s="12">
        <f>IF(C726="","",IFERROR(INDEX('연차관리대장'!$C$5:$C$204,MATCH(C726,'연차관리대장'!$A$5:$A$204,0)),""))</f>
        <v/>
      </c>
      <c r="F726" s="12" t="n"/>
      <c r="G726" s="12" t="n"/>
      <c r="H726" s="12">
        <f>IF(F726="","",IF(OR(F726="오전 반차",F726="오후 반차"),0.5,IF(F726="연차",N(G726),0)))</f>
        <v/>
      </c>
      <c r="I726" s="7" t="n"/>
      <c r="J726" s="12" t="n"/>
      <c r="K726" s="12" t="n"/>
      <c r="L726" s="14" t="n"/>
      <c r="M726" s="12">
        <f>IF(AND(C726="",F726=""),"",IF(C726="","사번 미기재",IF(ISNA(MATCH(C726,'연차관리대장'!$A$5:$A$204,0)),"대장에 없는 사번",IF(A726="","사용일 미기재",IF(AND(F726="연차",G726=""),"일수 미기재",IF(AND(G726&lt;&gt;"",ISNUMBER(SEARCH("반차",F726)),N(G726)&lt;&gt;0.5),"반차는 0.5일",""))))))</f>
        <v/>
      </c>
    </row>
    <row r="727">
      <c r="A727" s="7" t="n"/>
      <c r="B727" s="7" t="n"/>
      <c r="C727" s="12" t="n"/>
      <c r="D727" s="12">
        <f>IF(C727="","",IFERROR(INDEX('연차관리대장'!$B$5:$B$204,MATCH(C727,'연차관리대장'!$A$5:$A$204,0)),""))</f>
        <v/>
      </c>
      <c r="E727" s="12">
        <f>IF(C727="","",IFERROR(INDEX('연차관리대장'!$C$5:$C$204,MATCH(C727,'연차관리대장'!$A$5:$A$204,0)),""))</f>
        <v/>
      </c>
      <c r="F727" s="12" t="n"/>
      <c r="G727" s="12" t="n"/>
      <c r="H727" s="12">
        <f>IF(F727="","",IF(OR(F727="오전 반차",F727="오후 반차"),0.5,IF(F727="연차",N(G727),0)))</f>
        <v/>
      </c>
      <c r="I727" s="7" t="n"/>
      <c r="J727" s="12" t="n"/>
      <c r="K727" s="12" t="n"/>
      <c r="L727" s="14" t="n"/>
      <c r="M727" s="12">
        <f>IF(AND(C727="",F727=""),"",IF(C727="","사번 미기재",IF(ISNA(MATCH(C727,'연차관리대장'!$A$5:$A$204,0)),"대장에 없는 사번",IF(A727="","사용일 미기재",IF(AND(F727="연차",G727=""),"일수 미기재",IF(AND(G727&lt;&gt;"",ISNUMBER(SEARCH("반차",F727)),N(G727)&lt;&gt;0.5),"반차는 0.5일",""))))))</f>
        <v/>
      </c>
    </row>
    <row r="728">
      <c r="A728" s="7" t="n"/>
      <c r="B728" s="7" t="n"/>
      <c r="C728" s="12" t="n"/>
      <c r="D728" s="12">
        <f>IF(C728="","",IFERROR(INDEX('연차관리대장'!$B$5:$B$204,MATCH(C728,'연차관리대장'!$A$5:$A$204,0)),""))</f>
        <v/>
      </c>
      <c r="E728" s="12">
        <f>IF(C728="","",IFERROR(INDEX('연차관리대장'!$C$5:$C$204,MATCH(C728,'연차관리대장'!$A$5:$A$204,0)),""))</f>
        <v/>
      </c>
      <c r="F728" s="12" t="n"/>
      <c r="G728" s="12" t="n"/>
      <c r="H728" s="12">
        <f>IF(F728="","",IF(OR(F728="오전 반차",F728="오후 반차"),0.5,IF(F728="연차",N(G728),0)))</f>
        <v/>
      </c>
      <c r="I728" s="7" t="n"/>
      <c r="J728" s="12" t="n"/>
      <c r="K728" s="12" t="n"/>
      <c r="L728" s="14" t="n"/>
      <c r="M728" s="12">
        <f>IF(AND(C728="",F728=""),"",IF(C728="","사번 미기재",IF(ISNA(MATCH(C728,'연차관리대장'!$A$5:$A$204,0)),"대장에 없는 사번",IF(A728="","사용일 미기재",IF(AND(F728="연차",G728=""),"일수 미기재",IF(AND(G728&lt;&gt;"",ISNUMBER(SEARCH("반차",F728)),N(G728)&lt;&gt;0.5),"반차는 0.5일",""))))))</f>
        <v/>
      </c>
    </row>
    <row r="729">
      <c r="A729" s="7" t="n"/>
      <c r="B729" s="7" t="n"/>
      <c r="C729" s="12" t="n"/>
      <c r="D729" s="12">
        <f>IF(C729="","",IFERROR(INDEX('연차관리대장'!$B$5:$B$204,MATCH(C729,'연차관리대장'!$A$5:$A$204,0)),""))</f>
        <v/>
      </c>
      <c r="E729" s="12">
        <f>IF(C729="","",IFERROR(INDEX('연차관리대장'!$C$5:$C$204,MATCH(C729,'연차관리대장'!$A$5:$A$204,0)),""))</f>
        <v/>
      </c>
      <c r="F729" s="12" t="n"/>
      <c r="G729" s="12" t="n"/>
      <c r="H729" s="12">
        <f>IF(F729="","",IF(OR(F729="오전 반차",F729="오후 반차"),0.5,IF(F729="연차",N(G729),0)))</f>
        <v/>
      </c>
      <c r="I729" s="7" t="n"/>
      <c r="J729" s="12" t="n"/>
      <c r="K729" s="12" t="n"/>
      <c r="L729" s="14" t="n"/>
      <c r="M729" s="12">
        <f>IF(AND(C729="",F729=""),"",IF(C729="","사번 미기재",IF(ISNA(MATCH(C729,'연차관리대장'!$A$5:$A$204,0)),"대장에 없는 사번",IF(A729="","사용일 미기재",IF(AND(F729="연차",G729=""),"일수 미기재",IF(AND(G729&lt;&gt;"",ISNUMBER(SEARCH("반차",F729)),N(G729)&lt;&gt;0.5),"반차는 0.5일",""))))))</f>
        <v/>
      </c>
    </row>
    <row r="730">
      <c r="A730" s="7" t="n"/>
      <c r="B730" s="7" t="n"/>
      <c r="C730" s="12" t="n"/>
      <c r="D730" s="12">
        <f>IF(C730="","",IFERROR(INDEX('연차관리대장'!$B$5:$B$204,MATCH(C730,'연차관리대장'!$A$5:$A$204,0)),""))</f>
        <v/>
      </c>
      <c r="E730" s="12">
        <f>IF(C730="","",IFERROR(INDEX('연차관리대장'!$C$5:$C$204,MATCH(C730,'연차관리대장'!$A$5:$A$204,0)),""))</f>
        <v/>
      </c>
      <c r="F730" s="12" t="n"/>
      <c r="G730" s="12" t="n"/>
      <c r="H730" s="12">
        <f>IF(F730="","",IF(OR(F730="오전 반차",F730="오후 반차"),0.5,IF(F730="연차",N(G730),0)))</f>
        <v/>
      </c>
      <c r="I730" s="7" t="n"/>
      <c r="J730" s="12" t="n"/>
      <c r="K730" s="12" t="n"/>
      <c r="L730" s="14" t="n"/>
      <c r="M730" s="12">
        <f>IF(AND(C730="",F730=""),"",IF(C730="","사번 미기재",IF(ISNA(MATCH(C730,'연차관리대장'!$A$5:$A$204,0)),"대장에 없는 사번",IF(A730="","사용일 미기재",IF(AND(F730="연차",G730=""),"일수 미기재",IF(AND(G730&lt;&gt;"",ISNUMBER(SEARCH("반차",F730)),N(G730)&lt;&gt;0.5),"반차는 0.5일",""))))))</f>
        <v/>
      </c>
    </row>
    <row r="731">
      <c r="A731" s="7" t="n"/>
      <c r="B731" s="7" t="n"/>
      <c r="C731" s="12" t="n"/>
      <c r="D731" s="12">
        <f>IF(C731="","",IFERROR(INDEX('연차관리대장'!$B$5:$B$204,MATCH(C731,'연차관리대장'!$A$5:$A$204,0)),""))</f>
        <v/>
      </c>
      <c r="E731" s="12">
        <f>IF(C731="","",IFERROR(INDEX('연차관리대장'!$C$5:$C$204,MATCH(C731,'연차관리대장'!$A$5:$A$204,0)),""))</f>
        <v/>
      </c>
      <c r="F731" s="12" t="n"/>
      <c r="G731" s="12" t="n"/>
      <c r="H731" s="12">
        <f>IF(F731="","",IF(OR(F731="오전 반차",F731="오후 반차"),0.5,IF(F731="연차",N(G731),0)))</f>
        <v/>
      </c>
      <c r="I731" s="7" t="n"/>
      <c r="J731" s="12" t="n"/>
      <c r="K731" s="12" t="n"/>
      <c r="L731" s="14" t="n"/>
      <c r="M731" s="12">
        <f>IF(AND(C731="",F731=""),"",IF(C731="","사번 미기재",IF(ISNA(MATCH(C731,'연차관리대장'!$A$5:$A$204,0)),"대장에 없는 사번",IF(A731="","사용일 미기재",IF(AND(F731="연차",G731=""),"일수 미기재",IF(AND(G731&lt;&gt;"",ISNUMBER(SEARCH("반차",F731)),N(G731)&lt;&gt;0.5),"반차는 0.5일",""))))))</f>
        <v/>
      </c>
    </row>
    <row r="732">
      <c r="A732" s="7" t="n"/>
      <c r="B732" s="7" t="n"/>
      <c r="C732" s="12" t="n"/>
      <c r="D732" s="12">
        <f>IF(C732="","",IFERROR(INDEX('연차관리대장'!$B$5:$B$204,MATCH(C732,'연차관리대장'!$A$5:$A$204,0)),""))</f>
        <v/>
      </c>
      <c r="E732" s="12">
        <f>IF(C732="","",IFERROR(INDEX('연차관리대장'!$C$5:$C$204,MATCH(C732,'연차관리대장'!$A$5:$A$204,0)),""))</f>
        <v/>
      </c>
      <c r="F732" s="12" t="n"/>
      <c r="G732" s="12" t="n"/>
      <c r="H732" s="12">
        <f>IF(F732="","",IF(OR(F732="오전 반차",F732="오후 반차"),0.5,IF(F732="연차",N(G732),0)))</f>
        <v/>
      </c>
      <c r="I732" s="7" t="n"/>
      <c r="J732" s="12" t="n"/>
      <c r="K732" s="12" t="n"/>
      <c r="L732" s="14" t="n"/>
      <c r="M732" s="12">
        <f>IF(AND(C732="",F732=""),"",IF(C732="","사번 미기재",IF(ISNA(MATCH(C732,'연차관리대장'!$A$5:$A$204,0)),"대장에 없는 사번",IF(A732="","사용일 미기재",IF(AND(F732="연차",G732=""),"일수 미기재",IF(AND(G732&lt;&gt;"",ISNUMBER(SEARCH("반차",F732)),N(G732)&lt;&gt;0.5),"반차는 0.5일",""))))))</f>
        <v/>
      </c>
    </row>
    <row r="733">
      <c r="A733" s="7" t="n"/>
      <c r="B733" s="7" t="n"/>
      <c r="C733" s="12" t="n"/>
      <c r="D733" s="12">
        <f>IF(C733="","",IFERROR(INDEX('연차관리대장'!$B$5:$B$204,MATCH(C733,'연차관리대장'!$A$5:$A$204,0)),""))</f>
        <v/>
      </c>
      <c r="E733" s="12">
        <f>IF(C733="","",IFERROR(INDEX('연차관리대장'!$C$5:$C$204,MATCH(C733,'연차관리대장'!$A$5:$A$204,0)),""))</f>
        <v/>
      </c>
      <c r="F733" s="12" t="n"/>
      <c r="G733" s="12" t="n"/>
      <c r="H733" s="12">
        <f>IF(F733="","",IF(OR(F733="오전 반차",F733="오후 반차"),0.5,IF(F733="연차",N(G733),0)))</f>
        <v/>
      </c>
      <c r="I733" s="7" t="n"/>
      <c r="J733" s="12" t="n"/>
      <c r="K733" s="12" t="n"/>
      <c r="L733" s="14" t="n"/>
      <c r="M733" s="12">
        <f>IF(AND(C733="",F733=""),"",IF(C733="","사번 미기재",IF(ISNA(MATCH(C733,'연차관리대장'!$A$5:$A$204,0)),"대장에 없는 사번",IF(A733="","사용일 미기재",IF(AND(F733="연차",G733=""),"일수 미기재",IF(AND(G733&lt;&gt;"",ISNUMBER(SEARCH("반차",F733)),N(G733)&lt;&gt;0.5),"반차는 0.5일",""))))))</f>
        <v/>
      </c>
    </row>
    <row r="734">
      <c r="A734" s="7" t="n"/>
      <c r="B734" s="7" t="n"/>
      <c r="C734" s="12" t="n"/>
      <c r="D734" s="12">
        <f>IF(C734="","",IFERROR(INDEX('연차관리대장'!$B$5:$B$204,MATCH(C734,'연차관리대장'!$A$5:$A$204,0)),""))</f>
        <v/>
      </c>
      <c r="E734" s="12">
        <f>IF(C734="","",IFERROR(INDEX('연차관리대장'!$C$5:$C$204,MATCH(C734,'연차관리대장'!$A$5:$A$204,0)),""))</f>
        <v/>
      </c>
      <c r="F734" s="12" t="n"/>
      <c r="G734" s="12" t="n"/>
      <c r="H734" s="12">
        <f>IF(F734="","",IF(OR(F734="오전 반차",F734="오후 반차"),0.5,IF(F734="연차",N(G734),0)))</f>
        <v/>
      </c>
      <c r="I734" s="7" t="n"/>
      <c r="J734" s="12" t="n"/>
      <c r="K734" s="12" t="n"/>
      <c r="L734" s="14" t="n"/>
      <c r="M734" s="12">
        <f>IF(AND(C734="",F734=""),"",IF(C734="","사번 미기재",IF(ISNA(MATCH(C734,'연차관리대장'!$A$5:$A$204,0)),"대장에 없는 사번",IF(A734="","사용일 미기재",IF(AND(F734="연차",G734=""),"일수 미기재",IF(AND(G734&lt;&gt;"",ISNUMBER(SEARCH("반차",F734)),N(G734)&lt;&gt;0.5),"반차는 0.5일",""))))))</f>
        <v/>
      </c>
    </row>
    <row r="735">
      <c r="A735" s="7" t="n"/>
      <c r="B735" s="7" t="n"/>
      <c r="C735" s="12" t="n"/>
      <c r="D735" s="12">
        <f>IF(C735="","",IFERROR(INDEX('연차관리대장'!$B$5:$B$204,MATCH(C735,'연차관리대장'!$A$5:$A$204,0)),""))</f>
        <v/>
      </c>
      <c r="E735" s="12">
        <f>IF(C735="","",IFERROR(INDEX('연차관리대장'!$C$5:$C$204,MATCH(C735,'연차관리대장'!$A$5:$A$204,0)),""))</f>
        <v/>
      </c>
      <c r="F735" s="12" t="n"/>
      <c r="G735" s="12" t="n"/>
      <c r="H735" s="12">
        <f>IF(F735="","",IF(OR(F735="오전 반차",F735="오후 반차"),0.5,IF(F735="연차",N(G735),0)))</f>
        <v/>
      </c>
      <c r="I735" s="7" t="n"/>
      <c r="J735" s="12" t="n"/>
      <c r="K735" s="12" t="n"/>
      <c r="L735" s="14" t="n"/>
      <c r="M735" s="12">
        <f>IF(AND(C735="",F735=""),"",IF(C735="","사번 미기재",IF(ISNA(MATCH(C735,'연차관리대장'!$A$5:$A$204,0)),"대장에 없는 사번",IF(A735="","사용일 미기재",IF(AND(F735="연차",G735=""),"일수 미기재",IF(AND(G735&lt;&gt;"",ISNUMBER(SEARCH("반차",F735)),N(G735)&lt;&gt;0.5),"반차는 0.5일",""))))))</f>
        <v/>
      </c>
    </row>
    <row r="736">
      <c r="A736" s="7" t="n"/>
      <c r="B736" s="7" t="n"/>
      <c r="C736" s="12" t="n"/>
      <c r="D736" s="12">
        <f>IF(C736="","",IFERROR(INDEX('연차관리대장'!$B$5:$B$204,MATCH(C736,'연차관리대장'!$A$5:$A$204,0)),""))</f>
        <v/>
      </c>
      <c r="E736" s="12">
        <f>IF(C736="","",IFERROR(INDEX('연차관리대장'!$C$5:$C$204,MATCH(C736,'연차관리대장'!$A$5:$A$204,0)),""))</f>
        <v/>
      </c>
      <c r="F736" s="12" t="n"/>
      <c r="G736" s="12" t="n"/>
      <c r="H736" s="12">
        <f>IF(F736="","",IF(OR(F736="오전 반차",F736="오후 반차"),0.5,IF(F736="연차",N(G736),0)))</f>
        <v/>
      </c>
      <c r="I736" s="7" t="n"/>
      <c r="J736" s="12" t="n"/>
      <c r="K736" s="12" t="n"/>
      <c r="L736" s="14" t="n"/>
      <c r="M736" s="12">
        <f>IF(AND(C736="",F736=""),"",IF(C736="","사번 미기재",IF(ISNA(MATCH(C736,'연차관리대장'!$A$5:$A$204,0)),"대장에 없는 사번",IF(A736="","사용일 미기재",IF(AND(F736="연차",G736=""),"일수 미기재",IF(AND(G736&lt;&gt;"",ISNUMBER(SEARCH("반차",F736)),N(G736)&lt;&gt;0.5),"반차는 0.5일",""))))))</f>
        <v/>
      </c>
    </row>
    <row r="737">
      <c r="A737" s="7" t="n"/>
      <c r="B737" s="7" t="n"/>
      <c r="C737" s="12" t="n"/>
      <c r="D737" s="12">
        <f>IF(C737="","",IFERROR(INDEX('연차관리대장'!$B$5:$B$204,MATCH(C737,'연차관리대장'!$A$5:$A$204,0)),""))</f>
        <v/>
      </c>
      <c r="E737" s="12">
        <f>IF(C737="","",IFERROR(INDEX('연차관리대장'!$C$5:$C$204,MATCH(C737,'연차관리대장'!$A$5:$A$204,0)),""))</f>
        <v/>
      </c>
      <c r="F737" s="12" t="n"/>
      <c r="G737" s="12" t="n"/>
      <c r="H737" s="12">
        <f>IF(F737="","",IF(OR(F737="오전 반차",F737="오후 반차"),0.5,IF(F737="연차",N(G737),0)))</f>
        <v/>
      </c>
      <c r="I737" s="7" t="n"/>
      <c r="J737" s="12" t="n"/>
      <c r="K737" s="12" t="n"/>
      <c r="L737" s="14" t="n"/>
      <c r="M737" s="12">
        <f>IF(AND(C737="",F737=""),"",IF(C737="","사번 미기재",IF(ISNA(MATCH(C737,'연차관리대장'!$A$5:$A$204,0)),"대장에 없는 사번",IF(A737="","사용일 미기재",IF(AND(F737="연차",G737=""),"일수 미기재",IF(AND(G737&lt;&gt;"",ISNUMBER(SEARCH("반차",F737)),N(G737)&lt;&gt;0.5),"반차는 0.5일",""))))))</f>
        <v/>
      </c>
    </row>
    <row r="738">
      <c r="A738" s="7" t="n"/>
      <c r="B738" s="7" t="n"/>
      <c r="C738" s="12" t="n"/>
      <c r="D738" s="12">
        <f>IF(C738="","",IFERROR(INDEX('연차관리대장'!$B$5:$B$204,MATCH(C738,'연차관리대장'!$A$5:$A$204,0)),""))</f>
        <v/>
      </c>
      <c r="E738" s="12">
        <f>IF(C738="","",IFERROR(INDEX('연차관리대장'!$C$5:$C$204,MATCH(C738,'연차관리대장'!$A$5:$A$204,0)),""))</f>
        <v/>
      </c>
      <c r="F738" s="12" t="n"/>
      <c r="G738" s="12" t="n"/>
      <c r="H738" s="12">
        <f>IF(F738="","",IF(OR(F738="오전 반차",F738="오후 반차"),0.5,IF(F738="연차",N(G738),0)))</f>
        <v/>
      </c>
      <c r="I738" s="7" t="n"/>
      <c r="J738" s="12" t="n"/>
      <c r="K738" s="12" t="n"/>
      <c r="L738" s="14" t="n"/>
      <c r="M738" s="12">
        <f>IF(AND(C738="",F738=""),"",IF(C738="","사번 미기재",IF(ISNA(MATCH(C738,'연차관리대장'!$A$5:$A$204,0)),"대장에 없는 사번",IF(A738="","사용일 미기재",IF(AND(F738="연차",G738=""),"일수 미기재",IF(AND(G738&lt;&gt;"",ISNUMBER(SEARCH("반차",F738)),N(G738)&lt;&gt;0.5),"반차는 0.5일",""))))))</f>
        <v/>
      </c>
    </row>
    <row r="739">
      <c r="A739" s="7" t="n"/>
      <c r="B739" s="7" t="n"/>
      <c r="C739" s="12" t="n"/>
      <c r="D739" s="12">
        <f>IF(C739="","",IFERROR(INDEX('연차관리대장'!$B$5:$B$204,MATCH(C739,'연차관리대장'!$A$5:$A$204,0)),""))</f>
        <v/>
      </c>
      <c r="E739" s="12">
        <f>IF(C739="","",IFERROR(INDEX('연차관리대장'!$C$5:$C$204,MATCH(C739,'연차관리대장'!$A$5:$A$204,0)),""))</f>
        <v/>
      </c>
      <c r="F739" s="12" t="n"/>
      <c r="G739" s="12" t="n"/>
      <c r="H739" s="12">
        <f>IF(F739="","",IF(OR(F739="오전 반차",F739="오후 반차"),0.5,IF(F739="연차",N(G739),0)))</f>
        <v/>
      </c>
      <c r="I739" s="7" t="n"/>
      <c r="J739" s="12" t="n"/>
      <c r="K739" s="12" t="n"/>
      <c r="L739" s="14" t="n"/>
      <c r="M739" s="12">
        <f>IF(AND(C739="",F739=""),"",IF(C739="","사번 미기재",IF(ISNA(MATCH(C739,'연차관리대장'!$A$5:$A$204,0)),"대장에 없는 사번",IF(A739="","사용일 미기재",IF(AND(F739="연차",G739=""),"일수 미기재",IF(AND(G739&lt;&gt;"",ISNUMBER(SEARCH("반차",F739)),N(G739)&lt;&gt;0.5),"반차는 0.5일",""))))))</f>
        <v/>
      </c>
    </row>
    <row r="740">
      <c r="A740" s="7" t="n"/>
      <c r="B740" s="7" t="n"/>
      <c r="C740" s="12" t="n"/>
      <c r="D740" s="12">
        <f>IF(C740="","",IFERROR(INDEX('연차관리대장'!$B$5:$B$204,MATCH(C740,'연차관리대장'!$A$5:$A$204,0)),""))</f>
        <v/>
      </c>
      <c r="E740" s="12">
        <f>IF(C740="","",IFERROR(INDEX('연차관리대장'!$C$5:$C$204,MATCH(C740,'연차관리대장'!$A$5:$A$204,0)),""))</f>
        <v/>
      </c>
      <c r="F740" s="12" t="n"/>
      <c r="G740" s="12" t="n"/>
      <c r="H740" s="12">
        <f>IF(F740="","",IF(OR(F740="오전 반차",F740="오후 반차"),0.5,IF(F740="연차",N(G740),0)))</f>
        <v/>
      </c>
      <c r="I740" s="7" t="n"/>
      <c r="J740" s="12" t="n"/>
      <c r="K740" s="12" t="n"/>
      <c r="L740" s="14" t="n"/>
      <c r="M740" s="12">
        <f>IF(AND(C740="",F740=""),"",IF(C740="","사번 미기재",IF(ISNA(MATCH(C740,'연차관리대장'!$A$5:$A$204,0)),"대장에 없는 사번",IF(A740="","사용일 미기재",IF(AND(F740="연차",G740=""),"일수 미기재",IF(AND(G740&lt;&gt;"",ISNUMBER(SEARCH("반차",F740)),N(G740)&lt;&gt;0.5),"반차는 0.5일",""))))))</f>
        <v/>
      </c>
    </row>
    <row r="741">
      <c r="A741" s="7" t="n"/>
      <c r="B741" s="7" t="n"/>
      <c r="C741" s="12" t="n"/>
      <c r="D741" s="12">
        <f>IF(C741="","",IFERROR(INDEX('연차관리대장'!$B$5:$B$204,MATCH(C741,'연차관리대장'!$A$5:$A$204,0)),""))</f>
        <v/>
      </c>
      <c r="E741" s="12">
        <f>IF(C741="","",IFERROR(INDEX('연차관리대장'!$C$5:$C$204,MATCH(C741,'연차관리대장'!$A$5:$A$204,0)),""))</f>
        <v/>
      </c>
      <c r="F741" s="12" t="n"/>
      <c r="G741" s="12" t="n"/>
      <c r="H741" s="12">
        <f>IF(F741="","",IF(OR(F741="오전 반차",F741="오후 반차"),0.5,IF(F741="연차",N(G741),0)))</f>
        <v/>
      </c>
      <c r="I741" s="7" t="n"/>
      <c r="J741" s="12" t="n"/>
      <c r="K741" s="12" t="n"/>
      <c r="L741" s="14" t="n"/>
      <c r="M741" s="12">
        <f>IF(AND(C741="",F741=""),"",IF(C741="","사번 미기재",IF(ISNA(MATCH(C741,'연차관리대장'!$A$5:$A$204,0)),"대장에 없는 사번",IF(A741="","사용일 미기재",IF(AND(F741="연차",G741=""),"일수 미기재",IF(AND(G741&lt;&gt;"",ISNUMBER(SEARCH("반차",F741)),N(G741)&lt;&gt;0.5),"반차는 0.5일",""))))))</f>
        <v/>
      </c>
    </row>
    <row r="742">
      <c r="A742" s="7" t="n"/>
      <c r="B742" s="7" t="n"/>
      <c r="C742" s="12" t="n"/>
      <c r="D742" s="12">
        <f>IF(C742="","",IFERROR(INDEX('연차관리대장'!$B$5:$B$204,MATCH(C742,'연차관리대장'!$A$5:$A$204,0)),""))</f>
        <v/>
      </c>
      <c r="E742" s="12">
        <f>IF(C742="","",IFERROR(INDEX('연차관리대장'!$C$5:$C$204,MATCH(C742,'연차관리대장'!$A$5:$A$204,0)),""))</f>
        <v/>
      </c>
      <c r="F742" s="12" t="n"/>
      <c r="G742" s="12" t="n"/>
      <c r="H742" s="12">
        <f>IF(F742="","",IF(OR(F742="오전 반차",F742="오후 반차"),0.5,IF(F742="연차",N(G742),0)))</f>
        <v/>
      </c>
      <c r="I742" s="7" t="n"/>
      <c r="J742" s="12" t="n"/>
      <c r="K742" s="12" t="n"/>
      <c r="L742" s="14" t="n"/>
      <c r="M742" s="12">
        <f>IF(AND(C742="",F742=""),"",IF(C742="","사번 미기재",IF(ISNA(MATCH(C742,'연차관리대장'!$A$5:$A$204,0)),"대장에 없는 사번",IF(A742="","사용일 미기재",IF(AND(F742="연차",G742=""),"일수 미기재",IF(AND(G742&lt;&gt;"",ISNUMBER(SEARCH("반차",F742)),N(G742)&lt;&gt;0.5),"반차는 0.5일",""))))))</f>
        <v/>
      </c>
    </row>
    <row r="743">
      <c r="A743" s="7" t="n"/>
      <c r="B743" s="7" t="n"/>
      <c r="C743" s="12" t="n"/>
      <c r="D743" s="12">
        <f>IF(C743="","",IFERROR(INDEX('연차관리대장'!$B$5:$B$204,MATCH(C743,'연차관리대장'!$A$5:$A$204,0)),""))</f>
        <v/>
      </c>
      <c r="E743" s="12">
        <f>IF(C743="","",IFERROR(INDEX('연차관리대장'!$C$5:$C$204,MATCH(C743,'연차관리대장'!$A$5:$A$204,0)),""))</f>
        <v/>
      </c>
      <c r="F743" s="12" t="n"/>
      <c r="G743" s="12" t="n"/>
      <c r="H743" s="12">
        <f>IF(F743="","",IF(OR(F743="오전 반차",F743="오후 반차"),0.5,IF(F743="연차",N(G743),0)))</f>
        <v/>
      </c>
      <c r="I743" s="7" t="n"/>
      <c r="J743" s="12" t="n"/>
      <c r="K743" s="12" t="n"/>
      <c r="L743" s="14" t="n"/>
      <c r="M743" s="12">
        <f>IF(AND(C743="",F743=""),"",IF(C743="","사번 미기재",IF(ISNA(MATCH(C743,'연차관리대장'!$A$5:$A$204,0)),"대장에 없는 사번",IF(A743="","사용일 미기재",IF(AND(F743="연차",G743=""),"일수 미기재",IF(AND(G743&lt;&gt;"",ISNUMBER(SEARCH("반차",F743)),N(G743)&lt;&gt;0.5),"반차는 0.5일",""))))))</f>
        <v/>
      </c>
    </row>
    <row r="744">
      <c r="A744" s="7" t="n"/>
      <c r="B744" s="7" t="n"/>
      <c r="C744" s="12" t="n"/>
      <c r="D744" s="12">
        <f>IF(C744="","",IFERROR(INDEX('연차관리대장'!$B$5:$B$204,MATCH(C744,'연차관리대장'!$A$5:$A$204,0)),""))</f>
        <v/>
      </c>
      <c r="E744" s="12">
        <f>IF(C744="","",IFERROR(INDEX('연차관리대장'!$C$5:$C$204,MATCH(C744,'연차관리대장'!$A$5:$A$204,0)),""))</f>
        <v/>
      </c>
      <c r="F744" s="12" t="n"/>
      <c r="G744" s="12" t="n"/>
      <c r="H744" s="12">
        <f>IF(F744="","",IF(OR(F744="오전 반차",F744="오후 반차"),0.5,IF(F744="연차",N(G744),0)))</f>
        <v/>
      </c>
      <c r="I744" s="7" t="n"/>
      <c r="J744" s="12" t="n"/>
      <c r="K744" s="12" t="n"/>
      <c r="L744" s="14" t="n"/>
      <c r="M744" s="12">
        <f>IF(AND(C744="",F744=""),"",IF(C744="","사번 미기재",IF(ISNA(MATCH(C744,'연차관리대장'!$A$5:$A$204,0)),"대장에 없는 사번",IF(A744="","사용일 미기재",IF(AND(F744="연차",G744=""),"일수 미기재",IF(AND(G744&lt;&gt;"",ISNUMBER(SEARCH("반차",F744)),N(G744)&lt;&gt;0.5),"반차는 0.5일",""))))))</f>
        <v/>
      </c>
    </row>
    <row r="745">
      <c r="A745" s="7" t="n"/>
      <c r="B745" s="7" t="n"/>
      <c r="C745" s="12" t="n"/>
      <c r="D745" s="12">
        <f>IF(C745="","",IFERROR(INDEX('연차관리대장'!$B$5:$B$204,MATCH(C745,'연차관리대장'!$A$5:$A$204,0)),""))</f>
        <v/>
      </c>
      <c r="E745" s="12">
        <f>IF(C745="","",IFERROR(INDEX('연차관리대장'!$C$5:$C$204,MATCH(C745,'연차관리대장'!$A$5:$A$204,0)),""))</f>
        <v/>
      </c>
      <c r="F745" s="12" t="n"/>
      <c r="G745" s="12" t="n"/>
      <c r="H745" s="12">
        <f>IF(F745="","",IF(OR(F745="오전 반차",F745="오후 반차"),0.5,IF(F745="연차",N(G745),0)))</f>
        <v/>
      </c>
      <c r="I745" s="7" t="n"/>
      <c r="J745" s="12" t="n"/>
      <c r="K745" s="12" t="n"/>
      <c r="L745" s="14" t="n"/>
      <c r="M745" s="12">
        <f>IF(AND(C745="",F745=""),"",IF(C745="","사번 미기재",IF(ISNA(MATCH(C745,'연차관리대장'!$A$5:$A$204,0)),"대장에 없는 사번",IF(A745="","사용일 미기재",IF(AND(F745="연차",G745=""),"일수 미기재",IF(AND(G745&lt;&gt;"",ISNUMBER(SEARCH("반차",F745)),N(G745)&lt;&gt;0.5),"반차는 0.5일",""))))))</f>
        <v/>
      </c>
    </row>
    <row r="746">
      <c r="A746" s="7" t="n"/>
      <c r="B746" s="7" t="n"/>
      <c r="C746" s="12" t="n"/>
      <c r="D746" s="12">
        <f>IF(C746="","",IFERROR(INDEX('연차관리대장'!$B$5:$B$204,MATCH(C746,'연차관리대장'!$A$5:$A$204,0)),""))</f>
        <v/>
      </c>
      <c r="E746" s="12">
        <f>IF(C746="","",IFERROR(INDEX('연차관리대장'!$C$5:$C$204,MATCH(C746,'연차관리대장'!$A$5:$A$204,0)),""))</f>
        <v/>
      </c>
      <c r="F746" s="12" t="n"/>
      <c r="G746" s="12" t="n"/>
      <c r="H746" s="12">
        <f>IF(F746="","",IF(OR(F746="오전 반차",F746="오후 반차"),0.5,IF(F746="연차",N(G746),0)))</f>
        <v/>
      </c>
      <c r="I746" s="7" t="n"/>
      <c r="J746" s="12" t="n"/>
      <c r="K746" s="12" t="n"/>
      <c r="L746" s="14" t="n"/>
      <c r="M746" s="12">
        <f>IF(AND(C746="",F746=""),"",IF(C746="","사번 미기재",IF(ISNA(MATCH(C746,'연차관리대장'!$A$5:$A$204,0)),"대장에 없는 사번",IF(A746="","사용일 미기재",IF(AND(F746="연차",G746=""),"일수 미기재",IF(AND(G746&lt;&gt;"",ISNUMBER(SEARCH("반차",F746)),N(G746)&lt;&gt;0.5),"반차는 0.5일",""))))))</f>
        <v/>
      </c>
    </row>
    <row r="747">
      <c r="A747" s="7" t="n"/>
      <c r="B747" s="7" t="n"/>
      <c r="C747" s="12" t="n"/>
      <c r="D747" s="12">
        <f>IF(C747="","",IFERROR(INDEX('연차관리대장'!$B$5:$B$204,MATCH(C747,'연차관리대장'!$A$5:$A$204,0)),""))</f>
        <v/>
      </c>
      <c r="E747" s="12">
        <f>IF(C747="","",IFERROR(INDEX('연차관리대장'!$C$5:$C$204,MATCH(C747,'연차관리대장'!$A$5:$A$204,0)),""))</f>
        <v/>
      </c>
      <c r="F747" s="12" t="n"/>
      <c r="G747" s="12" t="n"/>
      <c r="H747" s="12">
        <f>IF(F747="","",IF(OR(F747="오전 반차",F747="오후 반차"),0.5,IF(F747="연차",N(G747),0)))</f>
        <v/>
      </c>
      <c r="I747" s="7" t="n"/>
      <c r="J747" s="12" t="n"/>
      <c r="K747" s="12" t="n"/>
      <c r="L747" s="14" t="n"/>
      <c r="M747" s="12">
        <f>IF(AND(C747="",F747=""),"",IF(C747="","사번 미기재",IF(ISNA(MATCH(C747,'연차관리대장'!$A$5:$A$204,0)),"대장에 없는 사번",IF(A747="","사용일 미기재",IF(AND(F747="연차",G747=""),"일수 미기재",IF(AND(G747&lt;&gt;"",ISNUMBER(SEARCH("반차",F747)),N(G747)&lt;&gt;0.5),"반차는 0.5일",""))))))</f>
        <v/>
      </c>
    </row>
    <row r="748">
      <c r="A748" s="7" t="n"/>
      <c r="B748" s="7" t="n"/>
      <c r="C748" s="12" t="n"/>
      <c r="D748" s="12">
        <f>IF(C748="","",IFERROR(INDEX('연차관리대장'!$B$5:$B$204,MATCH(C748,'연차관리대장'!$A$5:$A$204,0)),""))</f>
        <v/>
      </c>
      <c r="E748" s="12">
        <f>IF(C748="","",IFERROR(INDEX('연차관리대장'!$C$5:$C$204,MATCH(C748,'연차관리대장'!$A$5:$A$204,0)),""))</f>
        <v/>
      </c>
      <c r="F748" s="12" t="n"/>
      <c r="G748" s="12" t="n"/>
      <c r="H748" s="12">
        <f>IF(F748="","",IF(OR(F748="오전 반차",F748="오후 반차"),0.5,IF(F748="연차",N(G748),0)))</f>
        <v/>
      </c>
      <c r="I748" s="7" t="n"/>
      <c r="J748" s="12" t="n"/>
      <c r="K748" s="12" t="n"/>
      <c r="L748" s="14" t="n"/>
      <c r="M748" s="12">
        <f>IF(AND(C748="",F748=""),"",IF(C748="","사번 미기재",IF(ISNA(MATCH(C748,'연차관리대장'!$A$5:$A$204,0)),"대장에 없는 사번",IF(A748="","사용일 미기재",IF(AND(F748="연차",G748=""),"일수 미기재",IF(AND(G748&lt;&gt;"",ISNUMBER(SEARCH("반차",F748)),N(G748)&lt;&gt;0.5),"반차는 0.5일",""))))))</f>
        <v/>
      </c>
    </row>
    <row r="749">
      <c r="A749" s="7" t="n"/>
      <c r="B749" s="7" t="n"/>
      <c r="C749" s="12" t="n"/>
      <c r="D749" s="12">
        <f>IF(C749="","",IFERROR(INDEX('연차관리대장'!$B$5:$B$204,MATCH(C749,'연차관리대장'!$A$5:$A$204,0)),""))</f>
        <v/>
      </c>
      <c r="E749" s="12">
        <f>IF(C749="","",IFERROR(INDEX('연차관리대장'!$C$5:$C$204,MATCH(C749,'연차관리대장'!$A$5:$A$204,0)),""))</f>
        <v/>
      </c>
      <c r="F749" s="12" t="n"/>
      <c r="G749" s="12" t="n"/>
      <c r="H749" s="12">
        <f>IF(F749="","",IF(OR(F749="오전 반차",F749="오후 반차"),0.5,IF(F749="연차",N(G749),0)))</f>
        <v/>
      </c>
      <c r="I749" s="7" t="n"/>
      <c r="J749" s="12" t="n"/>
      <c r="K749" s="12" t="n"/>
      <c r="L749" s="14" t="n"/>
      <c r="M749" s="12">
        <f>IF(AND(C749="",F749=""),"",IF(C749="","사번 미기재",IF(ISNA(MATCH(C749,'연차관리대장'!$A$5:$A$204,0)),"대장에 없는 사번",IF(A749="","사용일 미기재",IF(AND(F749="연차",G749=""),"일수 미기재",IF(AND(G749&lt;&gt;"",ISNUMBER(SEARCH("반차",F749)),N(G749)&lt;&gt;0.5),"반차는 0.5일",""))))))</f>
        <v/>
      </c>
    </row>
    <row r="750">
      <c r="A750" s="7" t="n"/>
      <c r="B750" s="7" t="n"/>
      <c r="C750" s="12" t="n"/>
      <c r="D750" s="12">
        <f>IF(C750="","",IFERROR(INDEX('연차관리대장'!$B$5:$B$204,MATCH(C750,'연차관리대장'!$A$5:$A$204,0)),""))</f>
        <v/>
      </c>
      <c r="E750" s="12">
        <f>IF(C750="","",IFERROR(INDEX('연차관리대장'!$C$5:$C$204,MATCH(C750,'연차관리대장'!$A$5:$A$204,0)),""))</f>
        <v/>
      </c>
      <c r="F750" s="12" t="n"/>
      <c r="G750" s="12" t="n"/>
      <c r="H750" s="12">
        <f>IF(F750="","",IF(OR(F750="오전 반차",F750="오후 반차"),0.5,IF(F750="연차",N(G750),0)))</f>
        <v/>
      </c>
      <c r="I750" s="7" t="n"/>
      <c r="J750" s="12" t="n"/>
      <c r="K750" s="12" t="n"/>
      <c r="L750" s="14" t="n"/>
      <c r="M750" s="12">
        <f>IF(AND(C750="",F750=""),"",IF(C750="","사번 미기재",IF(ISNA(MATCH(C750,'연차관리대장'!$A$5:$A$204,0)),"대장에 없는 사번",IF(A750="","사용일 미기재",IF(AND(F750="연차",G750=""),"일수 미기재",IF(AND(G750&lt;&gt;"",ISNUMBER(SEARCH("반차",F750)),N(G750)&lt;&gt;0.5),"반차는 0.5일",""))))))</f>
        <v/>
      </c>
    </row>
    <row r="751">
      <c r="A751" s="7" t="n"/>
      <c r="B751" s="7" t="n"/>
      <c r="C751" s="12" t="n"/>
      <c r="D751" s="12">
        <f>IF(C751="","",IFERROR(INDEX('연차관리대장'!$B$5:$B$204,MATCH(C751,'연차관리대장'!$A$5:$A$204,0)),""))</f>
        <v/>
      </c>
      <c r="E751" s="12">
        <f>IF(C751="","",IFERROR(INDEX('연차관리대장'!$C$5:$C$204,MATCH(C751,'연차관리대장'!$A$5:$A$204,0)),""))</f>
        <v/>
      </c>
      <c r="F751" s="12" t="n"/>
      <c r="G751" s="12" t="n"/>
      <c r="H751" s="12">
        <f>IF(F751="","",IF(OR(F751="오전 반차",F751="오후 반차"),0.5,IF(F751="연차",N(G751),0)))</f>
        <v/>
      </c>
      <c r="I751" s="7" t="n"/>
      <c r="J751" s="12" t="n"/>
      <c r="K751" s="12" t="n"/>
      <c r="L751" s="14" t="n"/>
      <c r="M751" s="12">
        <f>IF(AND(C751="",F751=""),"",IF(C751="","사번 미기재",IF(ISNA(MATCH(C751,'연차관리대장'!$A$5:$A$204,0)),"대장에 없는 사번",IF(A751="","사용일 미기재",IF(AND(F751="연차",G751=""),"일수 미기재",IF(AND(G751&lt;&gt;"",ISNUMBER(SEARCH("반차",F751)),N(G751)&lt;&gt;0.5),"반차는 0.5일",""))))))</f>
        <v/>
      </c>
    </row>
    <row r="752">
      <c r="A752" s="7" t="n"/>
      <c r="B752" s="7" t="n"/>
      <c r="C752" s="12" t="n"/>
      <c r="D752" s="12">
        <f>IF(C752="","",IFERROR(INDEX('연차관리대장'!$B$5:$B$204,MATCH(C752,'연차관리대장'!$A$5:$A$204,0)),""))</f>
        <v/>
      </c>
      <c r="E752" s="12">
        <f>IF(C752="","",IFERROR(INDEX('연차관리대장'!$C$5:$C$204,MATCH(C752,'연차관리대장'!$A$5:$A$204,0)),""))</f>
        <v/>
      </c>
      <c r="F752" s="12" t="n"/>
      <c r="G752" s="12" t="n"/>
      <c r="H752" s="12">
        <f>IF(F752="","",IF(OR(F752="오전 반차",F752="오후 반차"),0.5,IF(F752="연차",N(G752),0)))</f>
        <v/>
      </c>
      <c r="I752" s="7" t="n"/>
      <c r="J752" s="12" t="n"/>
      <c r="K752" s="12" t="n"/>
      <c r="L752" s="14" t="n"/>
      <c r="M752" s="12">
        <f>IF(AND(C752="",F752=""),"",IF(C752="","사번 미기재",IF(ISNA(MATCH(C752,'연차관리대장'!$A$5:$A$204,0)),"대장에 없는 사번",IF(A752="","사용일 미기재",IF(AND(F752="연차",G752=""),"일수 미기재",IF(AND(G752&lt;&gt;"",ISNUMBER(SEARCH("반차",F752)),N(G752)&lt;&gt;0.5),"반차는 0.5일",""))))))</f>
        <v/>
      </c>
    </row>
    <row r="753">
      <c r="A753" s="7" t="n"/>
      <c r="B753" s="7" t="n"/>
      <c r="C753" s="12" t="n"/>
      <c r="D753" s="12">
        <f>IF(C753="","",IFERROR(INDEX('연차관리대장'!$B$5:$B$204,MATCH(C753,'연차관리대장'!$A$5:$A$204,0)),""))</f>
        <v/>
      </c>
      <c r="E753" s="12">
        <f>IF(C753="","",IFERROR(INDEX('연차관리대장'!$C$5:$C$204,MATCH(C753,'연차관리대장'!$A$5:$A$204,0)),""))</f>
        <v/>
      </c>
      <c r="F753" s="12" t="n"/>
      <c r="G753" s="12" t="n"/>
      <c r="H753" s="12">
        <f>IF(F753="","",IF(OR(F753="오전 반차",F753="오후 반차"),0.5,IF(F753="연차",N(G753),0)))</f>
        <v/>
      </c>
      <c r="I753" s="7" t="n"/>
      <c r="J753" s="12" t="n"/>
      <c r="K753" s="12" t="n"/>
      <c r="L753" s="14" t="n"/>
      <c r="M753" s="12">
        <f>IF(AND(C753="",F753=""),"",IF(C753="","사번 미기재",IF(ISNA(MATCH(C753,'연차관리대장'!$A$5:$A$204,0)),"대장에 없는 사번",IF(A753="","사용일 미기재",IF(AND(F753="연차",G753=""),"일수 미기재",IF(AND(G753&lt;&gt;"",ISNUMBER(SEARCH("반차",F753)),N(G753)&lt;&gt;0.5),"반차는 0.5일",""))))))</f>
        <v/>
      </c>
    </row>
    <row r="754">
      <c r="A754" s="7" t="n"/>
      <c r="B754" s="7" t="n"/>
      <c r="C754" s="12" t="n"/>
      <c r="D754" s="12">
        <f>IF(C754="","",IFERROR(INDEX('연차관리대장'!$B$5:$B$204,MATCH(C754,'연차관리대장'!$A$5:$A$204,0)),""))</f>
        <v/>
      </c>
      <c r="E754" s="12">
        <f>IF(C754="","",IFERROR(INDEX('연차관리대장'!$C$5:$C$204,MATCH(C754,'연차관리대장'!$A$5:$A$204,0)),""))</f>
        <v/>
      </c>
      <c r="F754" s="12" t="n"/>
      <c r="G754" s="12" t="n"/>
      <c r="H754" s="12">
        <f>IF(F754="","",IF(OR(F754="오전 반차",F754="오후 반차"),0.5,IF(F754="연차",N(G754),0)))</f>
        <v/>
      </c>
      <c r="I754" s="7" t="n"/>
      <c r="J754" s="12" t="n"/>
      <c r="K754" s="12" t="n"/>
      <c r="L754" s="14" t="n"/>
      <c r="M754" s="12">
        <f>IF(AND(C754="",F754=""),"",IF(C754="","사번 미기재",IF(ISNA(MATCH(C754,'연차관리대장'!$A$5:$A$204,0)),"대장에 없는 사번",IF(A754="","사용일 미기재",IF(AND(F754="연차",G754=""),"일수 미기재",IF(AND(G754&lt;&gt;"",ISNUMBER(SEARCH("반차",F754)),N(G754)&lt;&gt;0.5),"반차는 0.5일",""))))))</f>
        <v/>
      </c>
    </row>
    <row r="755">
      <c r="A755" s="7" t="n"/>
      <c r="B755" s="7" t="n"/>
      <c r="C755" s="12" t="n"/>
      <c r="D755" s="12">
        <f>IF(C755="","",IFERROR(INDEX('연차관리대장'!$B$5:$B$204,MATCH(C755,'연차관리대장'!$A$5:$A$204,0)),""))</f>
        <v/>
      </c>
      <c r="E755" s="12">
        <f>IF(C755="","",IFERROR(INDEX('연차관리대장'!$C$5:$C$204,MATCH(C755,'연차관리대장'!$A$5:$A$204,0)),""))</f>
        <v/>
      </c>
      <c r="F755" s="12" t="n"/>
      <c r="G755" s="12" t="n"/>
      <c r="H755" s="12">
        <f>IF(F755="","",IF(OR(F755="오전 반차",F755="오후 반차"),0.5,IF(F755="연차",N(G755),0)))</f>
        <v/>
      </c>
      <c r="I755" s="7" t="n"/>
      <c r="J755" s="12" t="n"/>
      <c r="K755" s="12" t="n"/>
      <c r="L755" s="14" t="n"/>
      <c r="M755" s="12">
        <f>IF(AND(C755="",F755=""),"",IF(C755="","사번 미기재",IF(ISNA(MATCH(C755,'연차관리대장'!$A$5:$A$204,0)),"대장에 없는 사번",IF(A755="","사용일 미기재",IF(AND(F755="연차",G755=""),"일수 미기재",IF(AND(G755&lt;&gt;"",ISNUMBER(SEARCH("반차",F755)),N(G755)&lt;&gt;0.5),"반차는 0.5일",""))))))</f>
        <v/>
      </c>
    </row>
    <row r="756">
      <c r="A756" s="7" t="n"/>
      <c r="B756" s="7" t="n"/>
      <c r="C756" s="12" t="n"/>
      <c r="D756" s="12">
        <f>IF(C756="","",IFERROR(INDEX('연차관리대장'!$B$5:$B$204,MATCH(C756,'연차관리대장'!$A$5:$A$204,0)),""))</f>
        <v/>
      </c>
      <c r="E756" s="12">
        <f>IF(C756="","",IFERROR(INDEX('연차관리대장'!$C$5:$C$204,MATCH(C756,'연차관리대장'!$A$5:$A$204,0)),""))</f>
        <v/>
      </c>
      <c r="F756" s="12" t="n"/>
      <c r="G756" s="12" t="n"/>
      <c r="H756" s="12">
        <f>IF(F756="","",IF(OR(F756="오전 반차",F756="오후 반차"),0.5,IF(F756="연차",N(G756),0)))</f>
        <v/>
      </c>
      <c r="I756" s="7" t="n"/>
      <c r="J756" s="12" t="n"/>
      <c r="K756" s="12" t="n"/>
      <c r="L756" s="14" t="n"/>
      <c r="M756" s="12">
        <f>IF(AND(C756="",F756=""),"",IF(C756="","사번 미기재",IF(ISNA(MATCH(C756,'연차관리대장'!$A$5:$A$204,0)),"대장에 없는 사번",IF(A756="","사용일 미기재",IF(AND(F756="연차",G756=""),"일수 미기재",IF(AND(G756&lt;&gt;"",ISNUMBER(SEARCH("반차",F756)),N(G756)&lt;&gt;0.5),"반차는 0.5일",""))))))</f>
        <v/>
      </c>
    </row>
    <row r="757">
      <c r="A757" s="7" t="n"/>
      <c r="B757" s="7" t="n"/>
      <c r="C757" s="12" t="n"/>
      <c r="D757" s="12">
        <f>IF(C757="","",IFERROR(INDEX('연차관리대장'!$B$5:$B$204,MATCH(C757,'연차관리대장'!$A$5:$A$204,0)),""))</f>
        <v/>
      </c>
      <c r="E757" s="12">
        <f>IF(C757="","",IFERROR(INDEX('연차관리대장'!$C$5:$C$204,MATCH(C757,'연차관리대장'!$A$5:$A$204,0)),""))</f>
        <v/>
      </c>
      <c r="F757" s="12" t="n"/>
      <c r="G757" s="12" t="n"/>
      <c r="H757" s="12">
        <f>IF(F757="","",IF(OR(F757="오전 반차",F757="오후 반차"),0.5,IF(F757="연차",N(G757),0)))</f>
        <v/>
      </c>
      <c r="I757" s="7" t="n"/>
      <c r="J757" s="12" t="n"/>
      <c r="K757" s="12" t="n"/>
      <c r="L757" s="14" t="n"/>
      <c r="M757" s="12">
        <f>IF(AND(C757="",F757=""),"",IF(C757="","사번 미기재",IF(ISNA(MATCH(C757,'연차관리대장'!$A$5:$A$204,0)),"대장에 없는 사번",IF(A757="","사용일 미기재",IF(AND(F757="연차",G757=""),"일수 미기재",IF(AND(G757&lt;&gt;"",ISNUMBER(SEARCH("반차",F757)),N(G757)&lt;&gt;0.5),"반차는 0.5일",""))))))</f>
        <v/>
      </c>
    </row>
    <row r="758">
      <c r="A758" s="7" t="n"/>
      <c r="B758" s="7" t="n"/>
      <c r="C758" s="12" t="n"/>
      <c r="D758" s="12">
        <f>IF(C758="","",IFERROR(INDEX('연차관리대장'!$B$5:$B$204,MATCH(C758,'연차관리대장'!$A$5:$A$204,0)),""))</f>
        <v/>
      </c>
      <c r="E758" s="12">
        <f>IF(C758="","",IFERROR(INDEX('연차관리대장'!$C$5:$C$204,MATCH(C758,'연차관리대장'!$A$5:$A$204,0)),""))</f>
        <v/>
      </c>
      <c r="F758" s="12" t="n"/>
      <c r="G758" s="12" t="n"/>
      <c r="H758" s="12">
        <f>IF(F758="","",IF(OR(F758="오전 반차",F758="오후 반차"),0.5,IF(F758="연차",N(G758),0)))</f>
        <v/>
      </c>
      <c r="I758" s="7" t="n"/>
      <c r="J758" s="12" t="n"/>
      <c r="K758" s="12" t="n"/>
      <c r="L758" s="14" t="n"/>
      <c r="M758" s="12">
        <f>IF(AND(C758="",F758=""),"",IF(C758="","사번 미기재",IF(ISNA(MATCH(C758,'연차관리대장'!$A$5:$A$204,0)),"대장에 없는 사번",IF(A758="","사용일 미기재",IF(AND(F758="연차",G758=""),"일수 미기재",IF(AND(G758&lt;&gt;"",ISNUMBER(SEARCH("반차",F758)),N(G758)&lt;&gt;0.5),"반차는 0.5일",""))))))</f>
        <v/>
      </c>
    </row>
    <row r="759">
      <c r="A759" s="7" t="n"/>
      <c r="B759" s="7" t="n"/>
      <c r="C759" s="12" t="n"/>
      <c r="D759" s="12">
        <f>IF(C759="","",IFERROR(INDEX('연차관리대장'!$B$5:$B$204,MATCH(C759,'연차관리대장'!$A$5:$A$204,0)),""))</f>
        <v/>
      </c>
      <c r="E759" s="12">
        <f>IF(C759="","",IFERROR(INDEX('연차관리대장'!$C$5:$C$204,MATCH(C759,'연차관리대장'!$A$5:$A$204,0)),""))</f>
        <v/>
      </c>
      <c r="F759" s="12" t="n"/>
      <c r="G759" s="12" t="n"/>
      <c r="H759" s="12">
        <f>IF(F759="","",IF(OR(F759="오전 반차",F759="오후 반차"),0.5,IF(F759="연차",N(G759),0)))</f>
        <v/>
      </c>
      <c r="I759" s="7" t="n"/>
      <c r="J759" s="12" t="n"/>
      <c r="K759" s="12" t="n"/>
      <c r="L759" s="14" t="n"/>
      <c r="M759" s="12">
        <f>IF(AND(C759="",F759=""),"",IF(C759="","사번 미기재",IF(ISNA(MATCH(C759,'연차관리대장'!$A$5:$A$204,0)),"대장에 없는 사번",IF(A759="","사용일 미기재",IF(AND(F759="연차",G759=""),"일수 미기재",IF(AND(G759&lt;&gt;"",ISNUMBER(SEARCH("반차",F759)),N(G759)&lt;&gt;0.5),"반차는 0.5일",""))))))</f>
        <v/>
      </c>
    </row>
    <row r="760">
      <c r="A760" s="7" t="n"/>
      <c r="B760" s="7" t="n"/>
      <c r="C760" s="12" t="n"/>
      <c r="D760" s="12">
        <f>IF(C760="","",IFERROR(INDEX('연차관리대장'!$B$5:$B$204,MATCH(C760,'연차관리대장'!$A$5:$A$204,0)),""))</f>
        <v/>
      </c>
      <c r="E760" s="12">
        <f>IF(C760="","",IFERROR(INDEX('연차관리대장'!$C$5:$C$204,MATCH(C760,'연차관리대장'!$A$5:$A$204,0)),""))</f>
        <v/>
      </c>
      <c r="F760" s="12" t="n"/>
      <c r="G760" s="12" t="n"/>
      <c r="H760" s="12">
        <f>IF(F760="","",IF(OR(F760="오전 반차",F760="오후 반차"),0.5,IF(F760="연차",N(G760),0)))</f>
        <v/>
      </c>
      <c r="I760" s="7" t="n"/>
      <c r="J760" s="12" t="n"/>
      <c r="K760" s="12" t="n"/>
      <c r="L760" s="14" t="n"/>
      <c r="M760" s="12">
        <f>IF(AND(C760="",F760=""),"",IF(C760="","사번 미기재",IF(ISNA(MATCH(C760,'연차관리대장'!$A$5:$A$204,0)),"대장에 없는 사번",IF(A760="","사용일 미기재",IF(AND(F760="연차",G760=""),"일수 미기재",IF(AND(G760&lt;&gt;"",ISNUMBER(SEARCH("반차",F760)),N(G760)&lt;&gt;0.5),"반차는 0.5일",""))))))</f>
        <v/>
      </c>
    </row>
    <row r="761">
      <c r="A761" s="7" t="n"/>
      <c r="B761" s="7" t="n"/>
      <c r="C761" s="12" t="n"/>
      <c r="D761" s="12">
        <f>IF(C761="","",IFERROR(INDEX('연차관리대장'!$B$5:$B$204,MATCH(C761,'연차관리대장'!$A$5:$A$204,0)),""))</f>
        <v/>
      </c>
      <c r="E761" s="12">
        <f>IF(C761="","",IFERROR(INDEX('연차관리대장'!$C$5:$C$204,MATCH(C761,'연차관리대장'!$A$5:$A$204,0)),""))</f>
        <v/>
      </c>
      <c r="F761" s="12" t="n"/>
      <c r="G761" s="12" t="n"/>
      <c r="H761" s="12">
        <f>IF(F761="","",IF(OR(F761="오전 반차",F761="오후 반차"),0.5,IF(F761="연차",N(G761),0)))</f>
        <v/>
      </c>
      <c r="I761" s="7" t="n"/>
      <c r="J761" s="12" t="n"/>
      <c r="K761" s="12" t="n"/>
      <c r="L761" s="14" t="n"/>
      <c r="M761" s="12">
        <f>IF(AND(C761="",F761=""),"",IF(C761="","사번 미기재",IF(ISNA(MATCH(C761,'연차관리대장'!$A$5:$A$204,0)),"대장에 없는 사번",IF(A761="","사용일 미기재",IF(AND(F761="연차",G761=""),"일수 미기재",IF(AND(G761&lt;&gt;"",ISNUMBER(SEARCH("반차",F761)),N(G761)&lt;&gt;0.5),"반차는 0.5일",""))))))</f>
        <v/>
      </c>
    </row>
    <row r="762">
      <c r="A762" s="7" t="n"/>
      <c r="B762" s="7" t="n"/>
      <c r="C762" s="12" t="n"/>
      <c r="D762" s="12">
        <f>IF(C762="","",IFERROR(INDEX('연차관리대장'!$B$5:$B$204,MATCH(C762,'연차관리대장'!$A$5:$A$204,0)),""))</f>
        <v/>
      </c>
      <c r="E762" s="12">
        <f>IF(C762="","",IFERROR(INDEX('연차관리대장'!$C$5:$C$204,MATCH(C762,'연차관리대장'!$A$5:$A$204,0)),""))</f>
        <v/>
      </c>
      <c r="F762" s="12" t="n"/>
      <c r="G762" s="12" t="n"/>
      <c r="H762" s="12">
        <f>IF(F762="","",IF(OR(F762="오전 반차",F762="오후 반차"),0.5,IF(F762="연차",N(G762),0)))</f>
        <v/>
      </c>
      <c r="I762" s="7" t="n"/>
      <c r="J762" s="12" t="n"/>
      <c r="K762" s="12" t="n"/>
      <c r="L762" s="14" t="n"/>
      <c r="M762" s="12">
        <f>IF(AND(C762="",F762=""),"",IF(C762="","사번 미기재",IF(ISNA(MATCH(C762,'연차관리대장'!$A$5:$A$204,0)),"대장에 없는 사번",IF(A762="","사용일 미기재",IF(AND(F762="연차",G762=""),"일수 미기재",IF(AND(G762&lt;&gt;"",ISNUMBER(SEARCH("반차",F762)),N(G762)&lt;&gt;0.5),"반차는 0.5일",""))))))</f>
        <v/>
      </c>
    </row>
    <row r="763">
      <c r="A763" s="7" t="n"/>
      <c r="B763" s="7" t="n"/>
      <c r="C763" s="12" t="n"/>
      <c r="D763" s="12">
        <f>IF(C763="","",IFERROR(INDEX('연차관리대장'!$B$5:$B$204,MATCH(C763,'연차관리대장'!$A$5:$A$204,0)),""))</f>
        <v/>
      </c>
      <c r="E763" s="12">
        <f>IF(C763="","",IFERROR(INDEX('연차관리대장'!$C$5:$C$204,MATCH(C763,'연차관리대장'!$A$5:$A$204,0)),""))</f>
        <v/>
      </c>
      <c r="F763" s="12" t="n"/>
      <c r="G763" s="12" t="n"/>
      <c r="H763" s="12">
        <f>IF(F763="","",IF(OR(F763="오전 반차",F763="오후 반차"),0.5,IF(F763="연차",N(G763),0)))</f>
        <v/>
      </c>
      <c r="I763" s="7" t="n"/>
      <c r="J763" s="12" t="n"/>
      <c r="K763" s="12" t="n"/>
      <c r="L763" s="14" t="n"/>
      <c r="M763" s="12">
        <f>IF(AND(C763="",F763=""),"",IF(C763="","사번 미기재",IF(ISNA(MATCH(C763,'연차관리대장'!$A$5:$A$204,0)),"대장에 없는 사번",IF(A763="","사용일 미기재",IF(AND(F763="연차",G763=""),"일수 미기재",IF(AND(G763&lt;&gt;"",ISNUMBER(SEARCH("반차",F763)),N(G763)&lt;&gt;0.5),"반차는 0.5일",""))))))</f>
        <v/>
      </c>
    </row>
    <row r="764">
      <c r="A764" s="7" t="n"/>
      <c r="B764" s="7" t="n"/>
      <c r="C764" s="12" t="n"/>
      <c r="D764" s="12">
        <f>IF(C764="","",IFERROR(INDEX('연차관리대장'!$B$5:$B$204,MATCH(C764,'연차관리대장'!$A$5:$A$204,0)),""))</f>
        <v/>
      </c>
      <c r="E764" s="12">
        <f>IF(C764="","",IFERROR(INDEX('연차관리대장'!$C$5:$C$204,MATCH(C764,'연차관리대장'!$A$5:$A$204,0)),""))</f>
        <v/>
      </c>
      <c r="F764" s="12" t="n"/>
      <c r="G764" s="12" t="n"/>
      <c r="H764" s="12">
        <f>IF(F764="","",IF(OR(F764="오전 반차",F764="오후 반차"),0.5,IF(F764="연차",N(G764),0)))</f>
        <v/>
      </c>
      <c r="I764" s="7" t="n"/>
      <c r="J764" s="12" t="n"/>
      <c r="K764" s="12" t="n"/>
      <c r="L764" s="14" t="n"/>
      <c r="M764" s="12">
        <f>IF(AND(C764="",F764=""),"",IF(C764="","사번 미기재",IF(ISNA(MATCH(C764,'연차관리대장'!$A$5:$A$204,0)),"대장에 없는 사번",IF(A764="","사용일 미기재",IF(AND(F764="연차",G764=""),"일수 미기재",IF(AND(G764&lt;&gt;"",ISNUMBER(SEARCH("반차",F764)),N(G764)&lt;&gt;0.5),"반차는 0.5일",""))))))</f>
        <v/>
      </c>
    </row>
    <row r="765">
      <c r="A765" s="7" t="n"/>
      <c r="B765" s="7" t="n"/>
      <c r="C765" s="12" t="n"/>
      <c r="D765" s="12">
        <f>IF(C765="","",IFERROR(INDEX('연차관리대장'!$B$5:$B$204,MATCH(C765,'연차관리대장'!$A$5:$A$204,0)),""))</f>
        <v/>
      </c>
      <c r="E765" s="12">
        <f>IF(C765="","",IFERROR(INDEX('연차관리대장'!$C$5:$C$204,MATCH(C765,'연차관리대장'!$A$5:$A$204,0)),""))</f>
        <v/>
      </c>
      <c r="F765" s="12" t="n"/>
      <c r="G765" s="12" t="n"/>
      <c r="H765" s="12">
        <f>IF(F765="","",IF(OR(F765="오전 반차",F765="오후 반차"),0.5,IF(F765="연차",N(G765),0)))</f>
        <v/>
      </c>
      <c r="I765" s="7" t="n"/>
      <c r="J765" s="12" t="n"/>
      <c r="K765" s="12" t="n"/>
      <c r="L765" s="14" t="n"/>
      <c r="M765" s="12">
        <f>IF(AND(C765="",F765=""),"",IF(C765="","사번 미기재",IF(ISNA(MATCH(C765,'연차관리대장'!$A$5:$A$204,0)),"대장에 없는 사번",IF(A765="","사용일 미기재",IF(AND(F765="연차",G765=""),"일수 미기재",IF(AND(G765&lt;&gt;"",ISNUMBER(SEARCH("반차",F765)),N(G765)&lt;&gt;0.5),"반차는 0.5일",""))))))</f>
        <v/>
      </c>
    </row>
    <row r="766">
      <c r="A766" s="7" t="n"/>
      <c r="B766" s="7" t="n"/>
      <c r="C766" s="12" t="n"/>
      <c r="D766" s="12">
        <f>IF(C766="","",IFERROR(INDEX('연차관리대장'!$B$5:$B$204,MATCH(C766,'연차관리대장'!$A$5:$A$204,0)),""))</f>
        <v/>
      </c>
      <c r="E766" s="12">
        <f>IF(C766="","",IFERROR(INDEX('연차관리대장'!$C$5:$C$204,MATCH(C766,'연차관리대장'!$A$5:$A$204,0)),""))</f>
        <v/>
      </c>
      <c r="F766" s="12" t="n"/>
      <c r="G766" s="12" t="n"/>
      <c r="H766" s="12">
        <f>IF(F766="","",IF(OR(F766="오전 반차",F766="오후 반차"),0.5,IF(F766="연차",N(G766),0)))</f>
        <v/>
      </c>
      <c r="I766" s="7" t="n"/>
      <c r="J766" s="12" t="n"/>
      <c r="K766" s="12" t="n"/>
      <c r="L766" s="14" t="n"/>
      <c r="M766" s="12">
        <f>IF(AND(C766="",F766=""),"",IF(C766="","사번 미기재",IF(ISNA(MATCH(C766,'연차관리대장'!$A$5:$A$204,0)),"대장에 없는 사번",IF(A766="","사용일 미기재",IF(AND(F766="연차",G766=""),"일수 미기재",IF(AND(G766&lt;&gt;"",ISNUMBER(SEARCH("반차",F766)),N(G766)&lt;&gt;0.5),"반차는 0.5일",""))))))</f>
        <v/>
      </c>
    </row>
    <row r="767">
      <c r="A767" s="7" t="n"/>
      <c r="B767" s="7" t="n"/>
      <c r="C767" s="12" t="n"/>
      <c r="D767" s="12">
        <f>IF(C767="","",IFERROR(INDEX('연차관리대장'!$B$5:$B$204,MATCH(C767,'연차관리대장'!$A$5:$A$204,0)),""))</f>
        <v/>
      </c>
      <c r="E767" s="12">
        <f>IF(C767="","",IFERROR(INDEX('연차관리대장'!$C$5:$C$204,MATCH(C767,'연차관리대장'!$A$5:$A$204,0)),""))</f>
        <v/>
      </c>
      <c r="F767" s="12" t="n"/>
      <c r="G767" s="12" t="n"/>
      <c r="H767" s="12">
        <f>IF(F767="","",IF(OR(F767="오전 반차",F767="오후 반차"),0.5,IF(F767="연차",N(G767),0)))</f>
        <v/>
      </c>
      <c r="I767" s="7" t="n"/>
      <c r="J767" s="12" t="n"/>
      <c r="K767" s="12" t="n"/>
      <c r="L767" s="14" t="n"/>
      <c r="M767" s="12">
        <f>IF(AND(C767="",F767=""),"",IF(C767="","사번 미기재",IF(ISNA(MATCH(C767,'연차관리대장'!$A$5:$A$204,0)),"대장에 없는 사번",IF(A767="","사용일 미기재",IF(AND(F767="연차",G767=""),"일수 미기재",IF(AND(G767&lt;&gt;"",ISNUMBER(SEARCH("반차",F767)),N(G767)&lt;&gt;0.5),"반차는 0.5일",""))))))</f>
        <v/>
      </c>
    </row>
    <row r="768">
      <c r="A768" s="7" t="n"/>
      <c r="B768" s="7" t="n"/>
      <c r="C768" s="12" t="n"/>
      <c r="D768" s="12">
        <f>IF(C768="","",IFERROR(INDEX('연차관리대장'!$B$5:$B$204,MATCH(C768,'연차관리대장'!$A$5:$A$204,0)),""))</f>
        <v/>
      </c>
      <c r="E768" s="12">
        <f>IF(C768="","",IFERROR(INDEX('연차관리대장'!$C$5:$C$204,MATCH(C768,'연차관리대장'!$A$5:$A$204,0)),""))</f>
        <v/>
      </c>
      <c r="F768" s="12" t="n"/>
      <c r="G768" s="12" t="n"/>
      <c r="H768" s="12">
        <f>IF(F768="","",IF(OR(F768="오전 반차",F768="오후 반차"),0.5,IF(F768="연차",N(G768),0)))</f>
        <v/>
      </c>
      <c r="I768" s="7" t="n"/>
      <c r="J768" s="12" t="n"/>
      <c r="K768" s="12" t="n"/>
      <c r="L768" s="14" t="n"/>
      <c r="M768" s="12">
        <f>IF(AND(C768="",F768=""),"",IF(C768="","사번 미기재",IF(ISNA(MATCH(C768,'연차관리대장'!$A$5:$A$204,0)),"대장에 없는 사번",IF(A768="","사용일 미기재",IF(AND(F768="연차",G768=""),"일수 미기재",IF(AND(G768&lt;&gt;"",ISNUMBER(SEARCH("반차",F768)),N(G768)&lt;&gt;0.5),"반차는 0.5일",""))))))</f>
        <v/>
      </c>
    </row>
    <row r="769">
      <c r="A769" s="7" t="n"/>
      <c r="B769" s="7" t="n"/>
      <c r="C769" s="12" t="n"/>
      <c r="D769" s="12">
        <f>IF(C769="","",IFERROR(INDEX('연차관리대장'!$B$5:$B$204,MATCH(C769,'연차관리대장'!$A$5:$A$204,0)),""))</f>
        <v/>
      </c>
      <c r="E769" s="12">
        <f>IF(C769="","",IFERROR(INDEX('연차관리대장'!$C$5:$C$204,MATCH(C769,'연차관리대장'!$A$5:$A$204,0)),""))</f>
        <v/>
      </c>
      <c r="F769" s="12" t="n"/>
      <c r="G769" s="12" t="n"/>
      <c r="H769" s="12">
        <f>IF(F769="","",IF(OR(F769="오전 반차",F769="오후 반차"),0.5,IF(F769="연차",N(G769),0)))</f>
        <v/>
      </c>
      <c r="I769" s="7" t="n"/>
      <c r="J769" s="12" t="n"/>
      <c r="K769" s="12" t="n"/>
      <c r="L769" s="14" t="n"/>
      <c r="M769" s="12">
        <f>IF(AND(C769="",F769=""),"",IF(C769="","사번 미기재",IF(ISNA(MATCH(C769,'연차관리대장'!$A$5:$A$204,0)),"대장에 없는 사번",IF(A769="","사용일 미기재",IF(AND(F769="연차",G769=""),"일수 미기재",IF(AND(G769&lt;&gt;"",ISNUMBER(SEARCH("반차",F769)),N(G769)&lt;&gt;0.5),"반차는 0.5일",""))))))</f>
        <v/>
      </c>
    </row>
    <row r="770">
      <c r="A770" s="7" t="n"/>
      <c r="B770" s="7" t="n"/>
      <c r="C770" s="12" t="n"/>
      <c r="D770" s="12">
        <f>IF(C770="","",IFERROR(INDEX('연차관리대장'!$B$5:$B$204,MATCH(C770,'연차관리대장'!$A$5:$A$204,0)),""))</f>
        <v/>
      </c>
      <c r="E770" s="12">
        <f>IF(C770="","",IFERROR(INDEX('연차관리대장'!$C$5:$C$204,MATCH(C770,'연차관리대장'!$A$5:$A$204,0)),""))</f>
        <v/>
      </c>
      <c r="F770" s="12" t="n"/>
      <c r="G770" s="12" t="n"/>
      <c r="H770" s="12">
        <f>IF(F770="","",IF(OR(F770="오전 반차",F770="오후 반차"),0.5,IF(F770="연차",N(G770),0)))</f>
        <v/>
      </c>
      <c r="I770" s="7" t="n"/>
      <c r="J770" s="12" t="n"/>
      <c r="K770" s="12" t="n"/>
      <c r="L770" s="14" t="n"/>
      <c r="M770" s="12">
        <f>IF(AND(C770="",F770=""),"",IF(C770="","사번 미기재",IF(ISNA(MATCH(C770,'연차관리대장'!$A$5:$A$204,0)),"대장에 없는 사번",IF(A770="","사용일 미기재",IF(AND(F770="연차",G770=""),"일수 미기재",IF(AND(G770&lt;&gt;"",ISNUMBER(SEARCH("반차",F770)),N(G770)&lt;&gt;0.5),"반차는 0.5일",""))))))</f>
        <v/>
      </c>
    </row>
    <row r="771">
      <c r="A771" s="7" t="n"/>
      <c r="B771" s="7" t="n"/>
      <c r="C771" s="12" t="n"/>
      <c r="D771" s="12">
        <f>IF(C771="","",IFERROR(INDEX('연차관리대장'!$B$5:$B$204,MATCH(C771,'연차관리대장'!$A$5:$A$204,0)),""))</f>
        <v/>
      </c>
      <c r="E771" s="12">
        <f>IF(C771="","",IFERROR(INDEX('연차관리대장'!$C$5:$C$204,MATCH(C771,'연차관리대장'!$A$5:$A$204,0)),""))</f>
        <v/>
      </c>
      <c r="F771" s="12" t="n"/>
      <c r="G771" s="12" t="n"/>
      <c r="H771" s="12">
        <f>IF(F771="","",IF(OR(F771="오전 반차",F771="오후 반차"),0.5,IF(F771="연차",N(G771),0)))</f>
        <v/>
      </c>
      <c r="I771" s="7" t="n"/>
      <c r="J771" s="12" t="n"/>
      <c r="K771" s="12" t="n"/>
      <c r="L771" s="14" t="n"/>
      <c r="M771" s="12">
        <f>IF(AND(C771="",F771=""),"",IF(C771="","사번 미기재",IF(ISNA(MATCH(C771,'연차관리대장'!$A$5:$A$204,0)),"대장에 없는 사번",IF(A771="","사용일 미기재",IF(AND(F771="연차",G771=""),"일수 미기재",IF(AND(G771&lt;&gt;"",ISNUMBER(SEARCH("반차",F771)),N(G771)&lt;&gt;0.5),"반차는 0.5일",""))))))</f>
        <v/>
      </c>
    </row>
    <row r="772">
      <c r="A772" s="7" t="n"/>
      <c r="B772" s="7" t="n"/>
      <c r="C772" s="12" t="n"/>
      <c r="D772" s="12">
        <f>IF(C772="","",IFERROR(INDEX('연차관리대장'!$B$5:$B$204,MATCH(C772,'연차관리대장'!$A$5:$A$204,0)),""))</f>
        <v/>
      </c>
      <c r="E772" s="12">
        <f>IF(C772="","",IFERROR(INDEX('연차관리대장'!$C$5:$C$204,MATCH(C772,'연차관리대장'!$A$5:$A$204,0)),""))</f>
        <v/>
      </c>
      <c r="F772" s="12" t="n"/>
      <c r="G772" s="12" t="n"/>
      <c r="H772" s="12">
        <f>IF(F772="","",IF(OR(F772="오전 반차",F772="오후 반차"),0.5,IF(F772="연차",N(G772),0)))</f>
        <v/>
      </c>
      <c r="I772" s="7" t="n"/>
      <c r="J772" s="12" t="n"/>
      <c r="K772" s="12" t="n"/>
      <c r="L772" s="14" t="n"/>
      <c r="M772" s="12">
        <f>IF(AND(C772="",F772=""),"",IF(C772="","사번 미기재",IF(ISNA(MATCH(C772,'연차관리대장'!$A$5:$A$204,0)),"대장에 없는 사번",IF(A772="","사용일 미기재",IF(AND(F772="연차",G772=""),"일수 미기재",IF(AND(G772&lt;&gt;"",ISNUMBER(SEARCH("반차",F772)),N(G772)&lt;&gt;0.5),"반차는 0.5일",""))))))</f>
        <v/>
      </c>
    </row>
    <row r="773">
      <c r="A773" s="7" t="n"/>
      <c r="B773" s="7" t="n"/>
      <c r="C773" s="12" t="n"/>
      <c r="D773" s="12">
        <f>IF(C773="","",IFERROR(INDEX('연차관리대장'!$B$5:$B$204,MATCH(C773,'연차관리대장'!$A$5:$A$204,0)),""))</f>
        <v/>
      </c>
      <c r="E773" s="12">
        <f>IF(C773="","",IFERROR(INDEX('연차관리대장'!$C$5:$C$204,MATCH(C773,'연차관리대장'!$A$5:$A$204,0)),""))</f>
        <v/>
      </c>
      <c r="F773" s="12" t="n"/>
      <c r="G773" s="12" t="n"/>
      <c r="H773" s="12">
        <f>IF(F773="","",IF(OR(F773="오전 반차",F773="오후 반차"),0.5,IF(F773="연차",N(G773),0)))</f>
        <v/>
      </c>
      <c r="I773" s="7" t="n"/>
      <c r="J773" s="12" t="n"/>
      <c r="K773" s="12" t="n"/>
      <c r="L773" s="14" t="n"/>
      <c r="M773" s="12">
        <f>IF(AND(C773="",F773=""),"",IF(C773="","사번 미기재",IF(ISNA(MATCH(C773,'연차관리대장'!$A$5:$A$204,0)),"대장에 없는 사번",IF(A773="","사용일 미기재",IF(AND(F773="연차",G773=""),"일수 미기재",IF(AND(G773&lt;&gt;"",ISNUMBER(SEARCH("반차",F773)),N(G773)&lt;&gt;0.5),"반차는 0.5일",""))))))</f>
        <v/>
      </c>
    </row>
    <row r="774">
      <c r="A774" s="7" t="n"/>
      <c r="B774" s="7" t="n"/>
      <c r="C774" s="12" t="n"/>
      <c r="D774" s="12">
        <f>IF(C774="","",IFERROR(INDEX('연차관리대장'!$B$5:$B$204,MATCH(C774,'연차관리대장'!$A$5:$A$204,0)),""))</f>
        <v/>
      </c>
      <c r="E774" s="12">
        <f>IF(C774="","",IFERROR(INDEX('연차관리대장'!$C$5:$C$204,MATCH(C774,'연차관리대장'!$A$5:$A$204,0)),""))</f>
        <v/>
      </c>
      <c r="F774" s="12" t="n"/>
      <c r="G774" s="12" t="n"/>
      <c r="H774" s="12">
        <f>IF(F774="","",IF(OR(F774="오전 반차",F774="오후 반차"),0.5,IF(F774="연차",N(G774),0)))</f>
        <v/>
      </c>
      <c r="I774" s="7" t="n"/>
      <c r="J774" s="12" t="n"/>
      <c r="K774" s="12" t="n"/>
      <c r="L774" s="14" t="n"/>
      <c r="M774" s="12">
        <f>IF(AND(C774="",F774=""),"",IF(C774="","사번 미기재",IF(ISNA(MATCH(C774,'연차관리대장'!$A$5:$A$204,0)),"대장에 없는 사번",IF(A774="","사용일 미기재",IF(AND(F774="연차",G774=""),"일수 미기재",IF(AND(G774&lt;&gt;"",ISNUMBER(SEARCH("반차",F774)),N(G774)&lt;&gt;0.5),"반차는 0.5일",""))))))</f>
        <v/>
      </c>
    </row>
    <row r="775">
      <c r="A775" s="7" t="n"/>
      <c r="B775" s="7" t="n"/>
      <c r="C775" s="12" t="n"/>
      <c r="D775" s="12">
        <f>IF(C775="","",IFERROR(INDEX('연차관리대장'!$B$5:$B$204,MATCH(C775,'연차관리대장'!$A$5:$A$204,0)),""))</f>
        <v/>
      </c>
      <c r="E775" s="12">
        <f>IF(C775="","",IFERROR(INDEX('연차관리대장'!$C$5:$C$204,MATCH(C775,'연차관리대장'!$A$5:$A$204,0)),""))</f>
        <v/>
      </c>
      <c r="F775" s="12" t="n"/>
      <c r="G775" s="12" t="n"/>
      <c r="H775" s="12">
        <f>IF(F775="","",IF(OR(F775="오전 반차",F775="오후 반차"),0.5,IF(F775="연차",N(G775),0)))</f>
        <v/>
      </c>
      <c r="I775" s="7" t="n"/>
      <c r="J775" s="12" t="n"/>
      <c r="K775" s="12" t="n"/>
      <c r="L775" s="14" t="n"/>
      <c r="M775" s="12">
        <f>IF(AND(C775="",F775=""),"",IF(C775="","사번 미기재",IF(ISNA(MATCH(C775,'연차관리대장'!$A$5:$A$204,0)),"대장에 없는 사번",IF(A775="","사용일 미기재",IF(AND(F775="연차",G775=""),"일수 미기재",IF(AND(G775&lt;&gt;"",ISNUMBER(SEARCH("반차",F775)),N(G775)&lt;&gt;0.5),"반차는 0.5일",""))))))</f>
        <v/>
      </c>
    </row>
    <row r="776">
      <c r="A776" s="7" t="n"/>
      <c r="B776" s="7" t="n"/>
      <c r="C776" s="12" t="n"/>
      <c r="D776" s="12">
        <f>IF(C776="","",IFERROR(INDEX('연차관리대장'!$B$5:$B$204,MATCH(C776,'연차관리대장'!$A$5:$A$204,0)),""))</f>
        <v/>
      </c>
      <c r="E776" s="12">
        <f>IF(C776="","",IFERROR(INDEX('연차관리대장'!$C$5:$C$204,MATCH(C776,'연차관리대장'!$A$5:$A$204,0)),""))</f>
        <v/>
      </c>
      <c r="F776" s="12" t="n"/>
      <c r="G776" s="12" t="n"/>
      <c r="H776" s="12">
        <f>IF(F776="","",IF(OR(F776="오전 반차",F776="오후 반차"),0.5,IF(F776="연차",N(G776),0)))</f>
        <v/>
      </c>
      <c r="I776" s="7" t="n"/>
      <c r="J776" s="12" t="n"/>
      <c r="K776" s="12" t="n"/>
      <c r="L776" s="14" t="n"/>
      <c r="M776" s="12">
        <f>IF(AND(C776="",F776=""),"",IF(C776="","사번 미기재",IF(ISNA(MATCH(C776,'연차관리대장'!$A$5:$A$204,0)),"대장에 없는 사번",IF(A776="","사용일 미기재",IF(AND(F776="연차",G776=""),"일수 미기재",IF(AND(G776&lt;&gt;"",ISNUMBER(SEARCH("반차",F776)),N(G776)&lt;&gt;0.5),"반차는 0.5일",""))))))</f>
        <v/>
      </c>
    </row>
    <row r="777">
      <c r="A777" s="7" t="n"/>
      <c r="B777" s="7" t="n"/>
      <c r="C777" s="12" t="n"/>
      <c r="D777" s="12">
        <f>IF(C777="","",IFERROR(INDEX('연차관리대장'!$B$5:$B$204,MATCH(C777,'연차관리대장'!$A$5:$A$204,0)),""))</f>
        <v/>
      </c>
      <c r="E777" s="12">
        <f>IF(C777="","",IFERROR(INDEX('연차관리대장'!$C$5:$C$204,MATCH(C777,'연차관리대장'!$A$5:$A$204,0)),""))</f>
        <v/>
      </c>
      <c r="F777" s="12" t="n"/>
      <c r="G777" s="12" t="n"/>
      <c r="H777" s="12">
        <f>IF(F777="","",IF(OR(F777="오전 반차",F777="오후 반차"),0.5,IF(F777="연차",N(G777),0)))</f>
        <v/>
      </c>
      <c r="I777" s="7" t="n"/>
      <c r="J777" s="12" t="n"/>
      <c r="K777" s="12" t="n"/>
      <c r="L777" s="14" t="n"/>
      <c r="M777" s="12">
        <f>IF(AND(C777="",F777=""),"",IF(C777="","사번 미기재",IF(ISNA(MATCH(C777,'연차관리대장'!$A$5:$A$204,0)),"대장에 없는 사번",IF(A777="","사용일 미기재",IF(AND(F777="연차",G777=""),"일수 미기재",IF(AND(G777&lt;&gt;"",ISNUMBER(SEARCH("반차",F777)),N(G777)&lt;&gt;0.5),"반차는 0.5일",""))))))</f>
        <v/>
      </c>
    </row>
    <row r="778">
      <c r="A778" s="7" t="n"/>
      <c r="B778" s="7" t="n"/>
      <c r="C778" s="12" t="n"/>
      <c r="D778" s="12">
        <f>IF(C778="","",IFERROR(INDEX('연차관리대장'!$B$5:$B$204,MATCH(C778,'연차관리대장'!$A$5:$A$204,0)),""))</f>
        <v/>
      </c>
      <c r="E778" s="12">
        <f>IF(C778="","",IFERROR(INDEX('연차관리대장'!$C$5:$C$204,MATCH(C778,'연차관리대장'!$A$5:$A$204,0)),""))</f>
        <v/>
      </c>
      <c r="F778" s="12" t="n"/>
      <c r="G778" s="12" t="n"/>
      <c r="H778" s="12">
        <f>IF(F778="","",IF(OR(F778="오전 반차",F778="오후 반차"),0.5,IF(F778="연차",N(G778),0)))</f>
        <v/>
      </c>
      <c r="I778" s="7" t="n"/>
      <c r="J778" s="12" t="n"/>
      <c r="K778" s="12" t="n"/>
      <c r="L778" s="14" t="n"/>
      <c r="M778" s="12">
        <f>IF(AND(C778="",F778=""),"",IF(C778="","사번 미기재",IF(ISNA(MATCH(C778,'연차관리대장'!$A$5:$A$204,0)),"대장에 없는 사번",IF(A778="","사용일 미기재",IF(AND(F778="연차",G778=""),"일수 미기재",IF(AND(G778&lt;&gt;"",ISNUMBER(SEARCH("반차",F778)),N(G778)&lt;&gt;0.5),"반차는 0.5일",""))))))</f>
        <v/>
      </c>
    </row>
    <row r="779">
      <c r="A779" s="7" t="n"/>
      <c r="B779" s="7" t="n"/>
      <c r="C779" s="12" t="n"/>
      <c r="D779" s="12">
        <f>IF(C779="","",IFERROR(INDEX('연차관리대장'!$B$5:$B$204,MATCH(C779,'연차관리대장'!$A$5:$A$204,0)),""))</f>
        <v/>
      </c>
      <c r="E779" s="12">
        <f>IF(C779="","",IFERROR(INDEX('연차관리대장'!$C$5:$C$204,MATCH(C779,'연차관리대장'!$A$5:$A$204,0)),""))</f>
        <v/>
      </c>
      <c r="F779" s="12" t="n"/>
      <c r="G779" s="12" t="n"/>
      <c r="H779" s="12">
        <f>IF(F779="","",IF(OR(F779="오전 반차",F779="오후 반차"),0.5,IF(F779="연차",N(G779),0)))</f>
        <v/>
      </c>
      <c r="I779" s="7" t="n"/>
      <c r="J779" s="12" t="n"/>
      <c r="K779" s="12" t="n"/>
      <c r="L779" s="14" t="n"/>
      <c r="M779" s="12">
        <f>IF(AND(C779="",F779=""),"",IF(C779="","사번 미기재",IF(ISNA(MATCH(C779,'연차관리대장'!$A$5:$A$204,0)),"대장에 없는 사번",IF(A779="","사용일 미기재",IF(AND(F779="연차",G779=""),"일수 미기재",IF(AND(G779&lt;&gt;"",ISNUMBER(SEARCH("반차",F779)),N(G779)&lt;&gt;0.5),"반차는 0.5일",""))))))</f>
        <v/>
      </c>
    </row>
    <row r="780">
      <c r="A780" s="7" t="n"/>
      <c r="B780" s="7" t="n"/>
      <c r="C780" s="12" t="n"/>
      <c r="D780" s="12">
        <f>IF(C780="","",IFERROR(INDEX('연차관리대장'!$B$5:$B$204,MATCH(C780,'연차관리대장'!$A$5:$A$204,0)),""))</f>
        <v/>
      </c>
      <c r="E780" s="12">
        <f>IF(C780="","",IFERROR(INDEX('연차관리대장'!$C$5:$C$204,MATCH(C780,'연차관리대장'!$A$5:$A$204,0)),""))</f>
        <v/>
      </c>
      <c r="F780" s="12" t="n"/>
      <c r="G780" s="12" t="n"/>
      <c r="H780" s="12">
        <f>IF(F780="","",IF(OR(F780="오전 반차",F780="오후 반차"),0.5,IF(F780="연차",N(G780),0)))</f>
        <v/>
      </c>
      <c r="I780" s="7" t="n"/>
      <c r="J780" s="12" t="n"/>
      <c r="K780" s="12" t="n"/>
      <c r="L780" s="14" t="n"/>
      <c r="M780" s="12">
        <f>IF(AND(C780="",F780=""),"",IF(C780="","사번 미기재",IF(ISNA(MATCH(C780,'연차관리대장'!$A$5:$A$204,0)),"대장에 없는 사번",IF(A780="","사용일 미기재",IF(AND(F780="연차",G780=""),"일수 미기재",IF(AND(G780&lt;&gt;"",ISNUMBER(SEARCH("반차",F780)),N(G780)&lt;&gt;0.5),"반차는 0.5일",""))))))</f>
        <v/>
      </c>
    </row>
    <row r="781">
      <c r="A781" s="7" t="n"/>
      <c r="B781" s="7" t="n"/>
      <c r="C781" s="12" t="n"/>
      <c r="D781" s="12">
        <f>IF(C781="","",IFERROR(INDEX('연차관리대장'!$B$5:$B$204,MATCH(C781,'연차관리대장'!$A$5:$A$204,0)),""))</f>
        <v/>
      </c>
      <c r="E781" s="12">
        <f>IF(C781="","",IFERROR(INDEX('연차관리대장'!$C$5:$C$204,MATCH(C781,'연차관리대장'!$A$5:$A$204,0)),""))</f>
        <v/>
      </c>
      <c r="F781" s="12" t="n"/>
      <c r="G781" s="12" t="n"/>
      <c r="H781" s="12">
        <f>IF(F781="","",IF(OR(F781="오전 반차",F781="오후 반차"),0.5,IF(F781="연차",N(G781),0)))</f>
        <v/>
      </c>
      <c r="I781" s="7" t="n"/>
      <c r="J781" s="12" t="n"/>
      <c r="K781" s="12" t="n"/>
      <c r="L781" s="14" t="n"/>
      <c r="M781" s="12">
        <f>IF(AND(C781="",F781=""),"",IF(C781="","사번 미기재",IF(ISNA(MATCH(C781,'연차관리대장'!$A$5:$A$204,0)),"대장에 없는 사번",IF(A781="","사용일 미기재",IF(AND(F781="연차",G781=""),"일수 미기재",IF(AND(G781&lt;&gt;"",ISNUMBER(SEARCH("반차",F781)),N(G781)&lt;&gt;0.5),"반차는 0.5일",""))))))</f>
        <v/>
      </c>
    </row>
    <row r="782">
      <c r="A782" s="7" t="n"/>
      <c r="B782" s="7" t="n"/>
      <c r="C782" s="12" t="n"/>
      <c r="D782" s="12">
        <f>IF(C782="","",IFERROR(INDEX('연차관리대장'!$B$5:$B$204,MATCH(C782,'연차관리대장'!$A$5:$A$204,0)),""))</f>
        <v/>
      </c>
      <c r="E782" s="12">
        <f>IF(C782="","",IFERROR(INDEX('연차관리대장'!$C$5:$C$204,MATCH(C782,'연차관리대장'!$A$5:$A$204,0)),""))</f>
        <v/>
      </c>
      <c r="F782" s="12" t="n"/>
      <c r="G782" s="12" t="n"/>
      <c r="H782" s="12">
        <f>IF(F782="","",IF(OR(F782="오전 반차",F782="오후 반차"),0.5,IF(F782="연차",N(G782),0)))</f>
        <v/>
      </c>
      <c r="I782" s="7" t="n"/>
      <c r="J782" s="12" t="n"/>
      <c r="K782" s="12" t="n"/>
      <c r="L782" s="14" t="n"/>
      <c r="M782" s="12">
        <f>IF(AND(C782="",F782=""),"",IF(C782="","사번 미기재",IF(ISNA(MATCH(C782,'연차관리대장'!$A$5:$A$204,0)),"대장에 없는 사번",IF(A782="","사용일 미기재",IF(AND(F782="연차",G782=""),"일수 미기재",IF(AND(G782&lt;&gt;"",ISNUMBER(SEARCH("반차",F782)),N(G782)&lt;&gt;0.5),"반차는 0.5일",""))))))</f>
        <v/>
      </c>
    </row>
    <row r="783">
      <c r="A783" s="7" t="n"/>
      <c r="B783" s="7" t="n"/>
      <c r="C783" s="12" t="n"/>
      <c r="D783" s="12">
        <f>IF(C783="","",IFERROR(INDEX('연차관리대장'!$B$5:$B$204,MATCH(C783,'연차관리대장'!$A$5:$A$204,0)),""))</f>
        <v/>
      </c>
      <c r="E783" s="12">
        <f>IF(C783="","",IFERROR(INDEX('연차관리대장'!$C$5:$C$204,MATCH(C783,'연차관리대장'!$A$5:$A$204,0)),""))</f>
        <v/>
      </c>
      <c r="F783" s="12" t="n"/>
      <c r="G783" s="12" t="n"/>
      <c r="H783" s="12">
        <f>IF(F783="","",IF(OR(F783="오전 반차",F783="오후 반차"),0.5,IF(F783="연차",N(G783),0)))</f>
        <v/>
      </c>
      <c r="I783" s="7" t="n"/>
      <c r="J783" s="12" t="n"/>
      <c r="K783" s="12" t="n"/>
      <c r="L783" s="14" t="n"/>
      <c r="M783" s="12">
        <f>IF(AND(C783="",F783=""),"",IF(C783="","사번 미기재",IF(ISNA(MATCH(C783,'연차관리대장'!$A$5:$A$204,0)),"대장에 없는 사번",IF(A783="","사용일 미기재",IF(AND(F783="연차",G783=""),"일수 미기재",IF(AND(G783&lt;&gt;"",ISNUMBER(SEARCH("반차",F783)),N(G783)&lt;&gt;0.5),"반차는 0.5일",""))))))</f>
        <v/>
      </c>
    </row>
    <row r="784">
      <c r="A784" s="7" t="n"/>
      <c r="B784" s="7" t="n"/>
      <c r="C784" s="12" t="n"/>
      <c r="D784" s="12">
        <f>IF(C784="","",IFERROR(INDEX('연차관리대장'!$B$5:$B$204,MATCH(C784,'연차관리대장'!$A$5:$A$204,0)),""))</f>
        <v/>
      </c>
      <c r="E784" s="12">
        <f>IF(C784="","",IFERROR(INDEX('연차관리대장'!$C$5:$C$204,MATCH(C784,'연차관리대장'!$A$5:$A$204,0)),""))</f>
        <v/>
      </c>
      <c r="F784" s="12" t="n"/>
      <c r="G784" s="12" t="n"/>
      <c r="H784" s="12">
        <f>IF(F784="","",IF(OR(F784="오전 반차",F784="오후 반차"),0.5,IF(F784="연차",N(G784),0)))</f>
        <v/>
      </c>
      <c r="I784" s="7" t="n"/>
      <c r="J784" s="12" t="n"/>
      <c r="K784" s="12" t="n"/>
      <c r="L784" s="14" t="n"/>
      <c r="M784" s="12">
        <f>IF(AND(C784="",F784=""),"",IF(C784="","사번 미기재",IF(ISNA(MATCH(C784,'연차관리대장'!$A$5:$A$204,0)),"대장에 없는 사번",IF(A784="","사용일 미기재",IF(AND(F784="연차",G784=""),"일수 미기재",IF(AND(G784&lt;&gt;"",ISNUMBER(SEARCH("반차",F784)),N(G784)&lt;&gt;0.5),"반차는 0.5일",""))))))</f>
        <v/>
      </c>
    </row>
    <row r="785">
      <c r="A785" s="7" t="n"/>
      <c r="B785" s="7" t="n"/>
      <c r="C785" s="12" t="n"/>
      <c r="D785" s="12">
        <f>IF(C785="","",IFERROR(INDEX('연차관리대장'!$B$5:$B$204,MATCH(C785,'연차관리대장'!$A$5:$A$204,0)),""))</f>
        <v/>
      </c>
      <c r="E785" s="12">
        <f>IF(C785="","",IFERROR(INDEX('연차관리대장'!$C$5:$C$204,MATCH(C785,'연차관리대장'!$A$5:$A$204,0)),""))</f>
        <v/>
      </c>
      <c r="F785" s="12" t="n"/>
      <c r="G785" s="12" t="n"/>
      <c r="H785" s="12">
        <f>IF(F785="","",IF(OR(F785="오전 반차",F785="오후 반차"),0.5,IF(F785="연차",N(G785),0)))</f>
        <v/>
      </c>
      <c r="I785" s="7" t="n"/>
      <c r="J785" s="12" t="n"/>
      <c r="K785" s="12" t="n"/>
      <c r="L785" s="14" t="n"/>
      <c r="M785" s="12">
        <f>IF(AND(C785="",F785=""),"",IF(C785="","사번 미기재",IF(ISNA(MATCH(C785,'연차관리대장'!$A$5:$A$204,0)),"대장에 없는 사번",IF(A785="","사용일 미기재",IF(AND(F785="연차",G785=""),"일수 미기재",IF(AND(G785&lt;&gt;"",ISNUMBER(SEARCH("반차",F785)),N(G785)&lt;&gt;0.5),"반차는 0.5일",""))))))</f>
        <v/>
      </c>
    </row>
    <row r="786">
      <c r="A786" s="7" t="n"/>
      <c r="B786" s="7" t="n"/>
      <c r="C786" s="12" t="n"/>
      <c r="D786" s="12">
        <f>IF(C786="","",IFERROR(INDEX('연차관리대장'!$B$5:$B$204,MATCH(C786,'연차관리대장'!$A$5:$A$204,0)),""))</f>
        <v/>
      </c>
      <c r="E786" s="12">
        <f>IF(C786="","",IFERROR(INDEX('연차관리대장'!$C$5:$C$204,MATCH(C786,'연차관리대장'!$A$5:$A$204,0)),""))</f>
        <v/>
      </c>
      <c r="F786" s="12" t="n"/>
      <c r="G786" s="12" t="n"/>
      <c r="H786" s="12">
        <f>IF(F786="","",IF(OR(F786="오전 반차",F786="오후 반차"),0.5,IF(F786="연차",N(G786),0)))</f>
        <v/>
      </c>
      <c r="I786" s="7" t="n"/>
      <c r="J786" s="12" t="n"/>
      <c r="K786" s="12" t="n"/>
      <c r="L786" s="14" t="n"/>
      <c r="M786" s="12">
        <f>IF(AND(C786="",F786=""),"",IF(C786="","사번 미기재",IF(ISNA(MATCH(C786,'연차관리대장'!$A$5:$A$204,0)),"대장에 없는 사번",IF(A786="","사용일 미기재",IF(AND(F786="연차",G786=""),"일수 미기재",IF(AND(G786&lt;&gt;"",ISNUMBER(SEARCH("반차",F786)),N(G786)&lt;&gt;0.5),"반차는 0.5일",""))))))</f>
        <v/>
      </c>
    </row>
    <row r="787">
      <c r="A787" s="7" t="n"/>
      <c r="B787" s="7" t="n"/>
      <c r="C787" s="12" t="n"/>
      <c r="D787" s="12">
        <f>IF(C787="","",IFERROR(INDEX('연차관리대장'!$B$5:$B$204,MATCH(C787,'연차관리대장'!$A$5:$A$204,0)),""))</f>
        <v/>
      </c>
      <c r="E787" s="12">
        <f>IF(C787="","",IFERROR(INDEX('연차관리대장'!$C$5:$C$204,MATCH(C787,'연차관리대장'!$A$5:$A$204,0)),""))</f>
        <v/>
      </c>
      <c r="F787" s="12" t="n"/>
      <c r="G787" s="12" t="n"/>
      <c r="H787" s="12">
        <f>IF(F787="","",IF(OR(F787="오전 반차",F787="오후 반차"),0.5,IF(F787="연차",N(G787),0)))</f>
        <v/>
      </c>
      <c r="I787" s="7" t="n"/>
      <c r="J787" s="12" t="n"/>
      <c r="K787" s="12" t="n"/>
      <c r="L787" s="14" t="n"/>
      <c r="M787" s="12">
        <f>IF(AND(C787="",F787=""),"",IF(C787="","사번 미기재",IF(ISNA(MATCH(C787,'연차관리대장'!$A$5:$A$204,0)),"대장에 없는 사번",IF(A787="","사용일 미기재",IF(AND(F787="연차",G787=""),"일수 미기재",IF(AND(G787&lt;&gt;"",ISNUMBER(SEARCH("반차",F787)),N(G787)&lt;&gt;0.5),"반차는 0.5일",""))))))</f>
        <v/>
      </c>
    </row>
    <row r="788">
      <c r="A788" s="7" t="n"/>
      <c r="B788" s="7" t="n"/>
      <c r="C788" s="12" t="n"/>
      <c r="D788" s="12">
        <f>IF(C788="","",IFERROR(INDEX('연차관리대장'!$B$5:$B$204,MATCH(C788,'연차관리대장'!$A$5:$A$204,0)),""))</f>
        <v/>
      </c>
      <c r="E788" s="12">
        <f>IF(C788="","",IFERROR(INDEX('연차관리대장'!$C$5:$C$204,MATCH(C788,'연차관리대장'!$A$5:$A$204,0)),""))</f>
        <v/>
      </c>
      <c r="F788" s="12" t="n"/>
      <c r="G788" s="12" t="n"/>
      <c r="H788" s="12">
        <f>IF(F788="","",IF(OR(F788="오전 반차",F788="오후 반차"),0.5,IF(F788="연차",N(G788),0)))</f>
        <v/>
      </c>
      <c r="I788" s="7" t="n"/>
      <c r="J788" s="12" t="n"/>
      <c r="K788" s="12" t="n"/>
      <c r="L788" s="14" t="n"/>
      <c r="M788" s="12">
        <f>IF(AND(C788="",F788=""),"",IF(C788="","사번 미기재",IF(ISNA(MATCH(C788,'연차관리대장'!$A$5:$A$204,0)),"대장에 없는 사번",IF(A788="","사용일 미기재",IF(AND(F788="연차",G788=""),"일수 미기재",IF(AND(G788&lt;&gt;"",ISNUMBER(SEARCH("반차",F788)),N(G788)&lt;&gt;0.5),"반차는 0.5일",""))))))</f>
        <v/>
      </c>
    </row>
    <row r="789">
      <c r="A789" s="7" t="n"/>
      <c r="B789" s="7" t="n"/>
      <c r="C789" s="12" t="n"/>
      <c r="D789" s="12">
        <f>IF(C789="","",IFERROR(INDEX('연차관리대장'!$B$5:$B$204,MATCH(C789,'연차관리대장'!$A$5:$A$204,0)),""))</f>
        <v/>
      </c>
      <c r="E789" s="12">
        <f>IF(C789="","",IFERROR(INDEX('연차관리대장'!$C$5:$C$204,MATCH(C789,'연차관리대장'!$A$5:$A$204,0)),""))</f>
        <v/>
      </c>
      <c r="F789" s="12" t="n"/>
      <c r="G789" s="12" t="n"/>
      <c r="H789" s="12">
        <f>IF(F789="","",IF(OR(F789="오전 반차",F789="오후 반차"),0.5,IF(F789="연차",N(G789),0)))</f>
        <v/>
      </c>
      <c r="I789" s="7" t="n"/>
      <c r="J789" s="12" t="n"/>
      <c r="K789" s="12" t="n"/>
      <c r="L789" s="14" t="n"/>
      <c r="M789" s="12">
        <f>IF(AND(C789="",F789=""),"",IF(C789="","사번 미기재",IF(ISNA(MATCH(C789,'연차관리대장'!$A$5:$A$204,0)),"대장에 없는 사번",IF(A789="","사용일 미기재",IF(AND(F789="연차",G789=""),"일수 미기재",IF(AND(G789&lt;&gt;"",ISNUMBER(SEARCH("반차",F789)),N(G789)&lt;&gt;0.5),"반차는 0.5일",""))))))</f>
        <v/>
      </c>
    </row>
    <row r="790">
      <c r="A790" s="7" t="n"/>
      <c r="B790" s="7" t="n"/>
      <c r="C790" s="12" t="n"/>
      <c r="D790" s="12">
        <f>IF(C790="","",IFERROR(INDEX('연차관리대장'!$B$5:$B$204,MATCH(C790,'연차관리대장'!$A$5:$A$204,0)),""))</f>
        <v/>
      </c>
      <c r="E790" s="12">
        <f>IF(C790="","",IFERROR(INDEX('연차관리대장'!$C$5:$C$204,MATCH(C790,'연차관리대장'!$A$5:$A$204,0)),""))</f>
        <v/>
      </c>
      <c r="F790" s="12" t="n"/>
      <c r="G790" s="12" t="n"/>
      <c r="H790" s="12">
        <f>IF(F790="","",IF(OR(F790="오전 반차",F790="오후 반차"),0.5,IF(F790="연차",N(G790),0)))</f>
        <v/>
      </c>
      <c r="I790" s="7" t="n"/>
      <c r="J790" s="12" t="n"/>
      <c r="K790" s="12" t="n"/>
      <c r="L790" s="14" t="n"/>
      <c r="M790" s="12">
        <f>IF(AND(C790="",F790=""),"",IF(C790="","사번 미기재",IF(ISNA(MATCH(C790,'연차관리대장'!$A$5:$A$204,0)),"대장에 없는 사번",IF(A790="","사용일 미기재",IF(AND(F790="연차",G790=""),"일수 미기재",IF(AND(G790&lt;&gt;"",ISNUMBER(SEARCH("반차",F790)),N(G790)&lt;&gt;0.5),"반차는 0.5일",""))))))</f>
        <v/>
      </c>
    </row>
    <row r="791">
      <c r="A791" s="7" t="n"/>
      <c r="B791" s="7" t="n"/>
      <c r="C791" s="12" t="n"/>
      <c r="D791" s="12">
        <f>IF(C791="","",IFERROR(INDEX('연차관리대장'!$B$5:$B$204,MATCH(C791,'연차관리대장'!$A$5:$A$204,0)),""))</f>
        <v/>
      </c>
      <c r="E791" s="12">
        <f>IF(C791="","",IFERROR(INDEX('연차관리대장'!$C$5:$C$204,MATCH(C791,'연차관리대장'!$A$5:$A$204,0)),""))</f>
        <v/>
      </c>
      <c r="F791" s="12" t="n"/>
      <c r="G791" s="12" t="n"/>
      <c r="H791" s="12">
        <f>IF(F791="","",IF(OR(F791="오전 반차",F791="오후 반차"),0.5,IF(F791="연차",N(G791),0)))</f>
        <v/>
      </c>
      <c r="I791" s="7" t="n"/>
      <c r="J791" s="12" t="n"/>
      <c r="K791" s="12" t="n"/>
      <c r="L791" s="14" t="n"/>
      <c r="M791" s="12">
        <f>IF(AND(C791="",F791=""),"",IF(C791="","사번 미기재",IF(ISNA(MATCH(C791,'연차관리대장'!$A$5:$A$204,0)),"대장에 없는 사번",IF(A791="","사용일 미기재",IF(AND(F791="연차",G791=""),"일수 미기재",IF(AND(G791&lt;&gt;"",ISNUMBER(SEARCH("반차",F791)),N(G791)&lt;&gt;0.5),"반차는 0.5일",""))))))</f>
        <v/>
      </c>
    </row>
    <row r="792">
      <c r="A792" s="7" t="n"/>
      <c r="B792" s="7" t="n"/>
      <c r="C792" s="12" t="n"/>
      <c r="D792" s="12">
        <f>IF(C792="","",IFERROR(INDEX('연차관리대장'!$B$5:$B$204,MATCH(C792,'연차관리대장'!$A$5:$A$204,0)),""))</f>
        <v/>
      </c>
      <c r="E792" s="12">
        <f>IF(C792="","",IFERROR(INDEX('연차관리대장'!$C$5:$C$204,MATCH(C792,'연차관리대장'!$A$5:$A$204,0)),""))</f>
        <v/>
      </c>
      <c r="F792" s="12" t="n"/>
      <c r="G792" s="12" t="n"/>
      <c r="H792" s="12">
        <f>IF(F792="","",IF(OR(F792="오전 반차",F792="오후 반차"),0.5,IF(F792="연차",N(G792),0)))</f>
        <v/>
      </c>
      <c r="I792" s="7" t="n"/>
      <c r="J792" s="12" t="n"/>
      <c r="K792" s="12" t="n"/>
      <c r="L792" s="14" t="n"/>
      <c r="M792" s="12">
        <f>IF(AND(C792="",F792=""),"",IF(C792="","사번 미기재",IF(ISNA(MATCH(C792,'연차관리대장'!$A$5:$A$204,0)),"대장에 없는 사번",IF(A792="","사용일 미기재",IF(AND(F792="연차",G792=""),"일수 미기재",IF(AND(G792&lt;&gt;"",ISNUMBER(SEARCH("반차",F792)),N(G792)&lt;&gt;0.5),"반차는 0.5일",""))))))</f>
        <v/>
      </c>
    </row>
    <row r="793">
      <c r="A793" s="7" t="n"/>
      <c r="B793" s="7" t="n"/>
      <c r="C793" s="12" t="n"/>
      <c r="D793" s="12">
        <f>IF(C793="","",IFERROR(INDEX('연차관리대장'!$B$5:$B$204,MATCH(C793,'연차관리대장'!$A$5:$A$204,0)),""))</f>
        <v/>
      </c>
      <c r="E793" s="12">
        <f>IF(C793="","",IFERROR(INDEX('연차관리대장'!$C$5:$C$204,MATCH(C793,'연차관리대장'!$A$5:$A$204,0)),""))</f>
        <v/>
      </c>
      <c r="F793" s="12" t="n"/>
      <c r="G793" s="12" t="n"/>
      <c r="H793" s="12">
        <f>IF(F793="","",IF(OR(F793="오전 반차",F793="오후 반차"),0.5,IF(F793="연차",N(G793),0)))</f>
        <v/>
      </c>
      <c r="I793" s="7" t="n"/>
      <c r="J793" s="12" t="n"/>
      <c r="K793" s="12" t="n"/>
      <c r="L793" s="14" t="n"/>
      <c r="M793" s="12">
        <f>IF(AND(C793="",F793=""),"",IF(C793="","사번 미기재",IF(ISNA(MATCH(C793,'연차관리대장'!$A$5:$A$204,0)),"대장에 없는 사번",IF(A793="","사용일 미기재",IF(AND(F793="연차",G793=""),"일수 미기재",IF(AND(G793&lt;&gt;"",ISNUMBER(SEARCH("반차",F793)),N(G793)&lt;&gt;0.5),"반차는 0.5일",""))))))</f>
        <v/>
      </c>
    </row>
    <row r="794">
      <c r="A794" s="7" t="n"/>
      <c r="B794" s="7" t="n"/>
      <c r="C794" s="12" t="n"/>
      <c r="D794" s="12">
        <f>IF(C794="","",IFERROR(INDEX('연차관리대장'!$B$5:$B$204,MATCH(C794,'연차관리대장'!$A$5:$A$204,0)),""))</f>
        <v/>
      </c>
      <c r="E794" s="12">
        <f>IF(C794="","",IFERROR(INDEX('연차관리대장'!$C$5:$C$204,MATCH(C794,'연차관리대장'!$A$5:$A$204,0)),""))</f>
        <v/>
      </c>
      <c r="F794" s="12" t="n"/>
      <c r="G794" s="12" t="n"/>
      <c r="H794" s="12">
        <f>IF(F794="","",IF(OR(F794="오전 반차",F794="오후 반차"),0.5,IF(F794="연차",N(G794),0)))</f>
        <v/>
      </c>
      <c r="I794" s="7" t="n"/>
      <c r="J794" s="12" t="n"/>
      <c r="K794" s="12" t="n"/>
      <c r="L794" s="14" t="n"/>
      <c r="M794" s="12">
        <f>IF(AND(C794="",F794=""),"",IF(C794="","사번 미기재",IF(ISNA(MATCH(C794,'연차관리대장'!$A$5:$A$204,0)),"대장에 없는 사번",IF(A794="","사용일 미기재",IF(AND(F794="연차",G794=""),"일수 미기재",IF(AND(G794&lt;&gt;"",ISNUMBER(SEARCH("반차",F794)),N(G794)&lt;&gt;0.5),"반차는 0.5일",""))))))</f>
        <v/>
      </c>
    </row>
    <row r="795">
      <c r="A795" s="7" t="n"/>
      <c r="B795" s="7" t="n"/>
      <c r="C795" s="12" t="n"/>
      <c r="D795" s="12">
        <f>IF(C795="","",IFERROR(INDEX('연차관리대장'!$B$5:$B$204,MATCH(C795,'연차관리대장'!$A$5:$A$204,0)),""))</f>
        <v/>
      </c>
      <c r="E795" s="12">
        <f>IF(C795="","",IFERROR(INDEX('연차관리대장'!$C$5:$C$204,MATCH(C795,'연차관리대장'!$A$5:$A$204,0)),""))</f>
        <v/>
      </c>
      <c r="F795" s="12" t="n"/>
      <c r="G795" s="12" t="n"/>
      <c r="H795" s="12">
        <f>IF(F795="","",IF(OR(F795="오전 반차",F795="오후 반차"),0.5,IF(F795="연차",N(G795),0)))</f>
        <v/>
      </c>
      <c r="I795" s="7" t="n"/>
      <c r="J795" s="12" t="n"/>
      <c r="K795" s="12" t="n"/>
      <c r="L795" s="14" t="n"/>
      <c r="M795" s="12">
        <f>IF(AND(C795="",F795=""),"",IF(C795="","사번 미기재",IF(ISNA(MATCH(C795,'연차관리대장'!$A$5:$A$204,0)),"대장에 없는 사번",IF(A795="","사용일 미기재",IF(AND(F795="연차",G795=""),"일수 미기재",IF(AND(G795&lt;&gt;"",ISNUMBER(SEARCH("반차",F795)),N(G795)&lt;&gt;0.5),"반차는 0.5일",""))))))</f>
        <v/>
      </c>
    </row>
    <row r="796">
      <c r="A796" s="7" t="n"/>
      <c r="B796" s="7" t="n"/>
      <c r="C796" s="12" t="n"/>
      <c r="D796" s="12">
        <f>IF(C796="","",IFERROR(INDEX('연차관리대장'!$B$5:$B$204,MATCH(C796,'연차관리대장'!$A$5:$A$204,0)),""))</f>
        <v/>
      </c>
      <c r="E796" s="12">
        <f>IF(C796="","",IFERROR(INDEX('연차관리대장'!$C$5:$C$204,MATCH(C796,'연차관리대장'!$A$5:$A$204,0)),""))</f>
        <v/>
      </c>
      <c r="F796" s="12" t="n"/>
      <c r="G796" s="12" t="n"/>
      <c r="H796" s="12">
        <f>IF(F796="","",IF(OR(F796="오전 반차",F796="오후 반차"),0.5,IF(F796="연차",N(G796),0)))</f>
        <v/>
      </c>
      <c r="I796" s="7" t="n"/>
      <c r="J796" s="12" t="n"/>
      <c r="K796" s="12" t="n"/>
      <c r="L796" s="14" t="n"/>
      <c r="M796" s="12">
        <f>IF(AND(C796="",F796=""),"",IF(C796="","사번 미기재",IF(ISNA(MATCH(C796,'연차관리대장'!$A$5:$A$204,0)),"대장에 없는 사번",IF(A796="","사용일 미기재",IF(AND(F796="연차",G796=""),"일수 미기재",IF(AND(G796&lt;&gt;"",ISNUMBER(SEARCH("반차",F796)),N(G796)&lt;&gt;0.5),"반차는 0.5일",""))))))</f>
        <v/>
      </c>
    </row>
    <row r="797">
      <c r="A797" s="7" t="n"/>
      <c r="B797" s="7" t="n"/>
      <c r="C797" s="12" t="n"/>
      <c r="D797" s="12">
        <f>IF(C797="","",IFERROR(INDEX('연차관리대장'!$B$5:$B$204,MATCH(C797,'연차관리대장'!$A$5:$A$204,0)),""))</f>
        <v/>
      </c>
      <c r="E797" s="12">
        <f>IF(C797="","",IFERROR(INDEX('연차관리대장'!$C$5:$C$204,MATCH(C797,'연차관리대장'!$A$5:$A$204,0)),""))</f>
        <v/>
      </c>
      <c r="F797" s="12" t="n"/>
      <c r="G797" s="12" t="n"/>
      <c r="H797" s="12">
        <f>IF(F797="","",IF(OR(F797="오전 반차",F797="오후 반차"),0.5,IF(F797="연차",N(G797),0)))</f>
        <v/>
      </c>
      <c r="I797" s="7" t="n"/>
      <c r="J797" s="12" t="n"/>
      <c r="K797" s="12" t="n"/>
      <c r="L797" s="14" t="n"/>
      <c r="M797" s="12">
        <f>IF(AND(C797="",F797=""),"",IF(C797="","사번 미기재",IF(ISNA(MATCH(C797,'연차관리대장'!$A$5:$A$204,0)),"대장에 없는 사번",IF(A797="","사용일 미기재",IF(AND(F797="연차",G797=""),"일수 미기재",IF(AND(G797&lt;&gt;"",ISNUMBER(SEARCH("반차",F797)),N(G797)&lt;&gt;0.5),"반차는 0.5일",""))))))</f>
        <v/>
      </c>
    </row>
    <row r="798">
      <c r="A798" s="7" t="n"/>
      <c r="B798" s="7" t="n"/>
      <c r="C798" s="12" t="n"/>
      <c r="D798" s="12">
        <f>IF(C798="","",IFERROR(INDEX('연차관리대장'!$B$5:$B$204,MATCH(C798,'연차관리대장'!$A$5:$A$204,0)),""))</f>
        <v/>
      </c>
      <c r="E798" s="12">
        <f>IF(C798="","",IFERROR(INDEX('연차관리대장'!$C$5:$C$204,MATCH(C798,'연차관리대장'!$A$5:$A$204,0)),""))</f>
        <v/>
      </c>
      <c r="F798" s="12" t="n"/>
      <c r="G798" s="12" t="n"/>
      <c r="H798" s="12">
        <f>IF(F798="","",IF(OR(F798="오전 반차",F798="오후 반차"),0.5,IF(F798="연차",N(G798),0)))</f>
        <v/>
      </c>
      <c r="I798" s="7" t="n"/>
      <c r="J798" s="12" t="n"/>
      <c r="K798" s="12" t="n"/>
      <c r="L798" s="14" t="n"/>
      <c r="M798" s="12">
        <f>IF(AND(C798="",F798=""),"",IF(C798="","사번 미기재",IF(ISNA(MATCH(C798,'연차관리대장'!$A$5:$A$204,0)),"대장에 없는 사번",IF(A798="","사용일 미기재",IF(AND(F798="연차",G798=""),"일수 미기재",IF(AND(G798&lt;&gt;"",ISNUMBER(SEARCH("반차",F798)),N(G798)&lt;&gt;0.5),"반차는 0.5일",""))))))</f>
        <v/>
      </c>
    </row>
    <row r="799">
      <c r="A799" s="7" t="n"/>
      <c r="B799" s="7" t="n"/>
      <c r="C799" s="12" t="n"/>
      <c r="D799" s="12">
        <f>IF(C799="","",IFERROR(INDEX('연차관리대장'!$B$5:$B$204,MATCH(C799,'연차관리대장'!$A$5:$A$204,0)),""))</f>
        <v/>
      </c>
      <c r="E799" s="12">
        <f>IF(C799="","",IFERROR(INDEX('연차관리대장'!$C$5:$C$204,MATCH(C799,'연차관리대장'!$A$5:$A$204,0)),""))</f>
        <v/>
      </c>
      <c r="F799" s="12" t="n"/>
      <c r="G799" s="12" t="n"/>
      <c r="H799" s="12">
        <f>IF(F799="","",IF(OR(F799="오전 반차",F799="오후 반차"),0.5,IF(F799="연차",N(G799),0)))</f>
        <v/>
      </c>
      <c r="I799" s="7" t="n"/>
      <c r="J799" s="12" t="n"/>
      <c r="K799" s="12" t="n"/>
      <c r="L799" s="14" t="n"/>
      <c r="M799" s="12">
        <f>IF(AND(C799="",F799=""),"",IF(C799="","사번 미기재",IF(ISNA(MATCH(C799,'연차관리대장'!$A$5:$A$204,0)),"대장에 없는 사번",IF(A799="","사용일 미기재",IF(AND(F799="연차",G799=""),"일수 미기재",IF(AND(G799&lt;&gt;"",ISNUMBER(SEARCH("반차",F799)),N(G799)&lt;&gt;0.5),"반차는 0.5일",""))))))</f>
        <v/>
      </c>
    </row>
    <row r="800">
      <c r="A800" s="7" t="n"/>
      <c r="B800" s="7" t="n"/>
      <c r="C800" s="12" t="n"/>
      <c r="D800" s="12">
        <f>IF(C800="","",IFERROR(INDEX('연차관리대장'!$B$5:$B$204,MATCH(C800,'연차관리대장'!$A$5:$A$204,0)),""))</f>
        <v/>
      </c>
      <c r="E800" s="12">
        <f>IF(C800="","",IFERROR(INDEX('연차관리대장'!$C$5:$C$204,MATCH(C800,'연차관리대장'!$A$5:$A$204,0)),""))</f>
        <v/>
      </c>
      <c r="F800" s="12" t="n"/>
      <c r="G800" s="12" t="n"/>
      <c r="H800" s="12">
        <f>IF(F800="","",IF(OR(F800="오전 반차",F800="오후 반차"),0.5,IF(F800="연차",N(G800),0)))</f>
        <v/>
      </c>
      <c r="I800" s="7" t="n"/>
      <c r="J800" s="12" t="n"/>
      <c r="K800" s="12" t="n"/>
      <c r="L800" s="14" t="n"/>
      <c r="M800" s="12">
        <f>IF(AND(C800="",F800=""),"",IF(C800="","사번 미기재",IF(ISNA(MATCH(C800,'연차관리대장'!$A$5:$A$204,0)),"대장에 없는 사번",IF(A800="","사용일 미기재",IF(AND(F800="연차",G800=""),"일수 미기재",IF(AND(G800&lt;&gt;"",ISNUMBER(SEARCH("반차",F800)),N(G800)&lt;&gt;0.5),"반차는 0.5일",""))))))</f>
        <v/>
      </c>
    </row>
    <row r="801">
      <c r="A801" s="7" t="n"/>
      <c r="B801" s="7" t="n"/>
      <c r="C801" s="12" t="n"/>
      <c r="D801" s="12">
        <f>IF(C801="","",IFERROR(INDEX('연차관리대장'!$B$5:$B$204,MATCH(C801,'연차관리대장'!$A$5:$A$204,0)),""))</f>
        <v/>
      </c>
      <c r="E801" s="12">
        <f>IF(C801="","",IFERROR(INDEX('연차관리대장'!$C$5:$C$204,MATCH(C801,'연차관리대장'!$A$5:$A$204,0)),""))</f>
        <v/>
      </c>
      <c r="F801" s="12" t="n"/>
      <c r="G801" s="12" t="n"/>
      <c r="H801" s="12">
        <f>IF(F801="","",IF(OR(F801="오전 반차",F801="오후 반차"),0.5,IF(F801="연차",N(G801),0)))</f>
        <v/>
      </c>
      <c r="I801" s="7" t="n"/>
      <c r="J801" s="12" t="n"/>
      <c r="K801" s="12" t="n"/>
      <c r="L801" s="14" t="n"/>
      <c r="M801" s="12">
        <f>IF(AND(C801="",F801=""),"",IF(C801="","사번 미기재",IF(ISNA(MATCH(C801,'연차관리대장'!$A$5:$A$204,0)),"대장에 없는 사번",IF(A801="","사용일 미기재",IF(AND(F801="연차",G801=""),"일수 미기재",IF(AND(G801&lt;&gt;"",ISNUMBER(SEARCH("반차",F801)),N(G801)&lt;&gt;0.5),"반차는 0.5일",""))))))</f>
        <v/>
      </c>
    </row>
    <row r="802">
      <c r="A802" s="7" t="n"/>
      <c r="B802" s="7" t="n"/>
      <c r="C802" s="12" t="n"/>
      <c r="D802" s="12">
        <f>IF(C802="","",IFERROR(INDEX('연차관리대장'!$B$5:$B$204,MATCH(C802,'연차관리대장'!$A$5:$A$204,0)),""))</f>
        <v/>
      </c>
      <c r="E802" s="12">
        <f>IF(C802="","",IFERROR(INDEX('연차관리대장'!$C$5:$C$204,MATCH(C802,'연차관리대장'!$A$5:$A$204,0)),""))</f>
        <v/>
      </c>
      <c r="F802" s="12" t="n"/>
      <c r="G802" s="12" t="n"/>
      <c r="H802" s="12">
        <f>IF(F802="","",IF(OR(F802="오전 반차",F802="오후 반차"),0.5,IF(F802="연차",N(G802),0)))</f>
        <v/>
      </c>
      <c r="I802" s="7" t="n"/>
      <c r="J802" s="12" t="n"/>
      <c r="K802" s="12" t="n"/>
      <c r="L802" s="14" t="n"/>
      <c r="M802" s="12">
        <f>IF(AND(C802="",F802=""),"",IF(C802="","사번 미기재",IF(ISNA(MATCH(C802,'연차관리대장'!$A$5:$A$204,0)),"대장에 없는 사번",IF(A802="","사용일 미기재",IF(AND(F802="연차",G802=""),"일수 미기재",IF(AND(G802&lt;&gt;"",ISNUMBER(SEARCH("반차",F802)),N(G802)&lt;&gt;0.5),"반차는 0.5일",""))))))</f>
        <v/>
      </c>
    </row>
    <row r="803">
      <c r="A803" s="7" t="n"/>
      <c r="B803" s="7" t="n"/>
      <c r="C803" s="12" t="n"/>
      <c r="D803" s="12">
        <f>IF(C803="","",IFERROR(INDEX('연차관리대장'!$B$5:$B$204,MATCH(C803,'연차관리대장'!$A$5:$A$204,0)),""))</f>
        <v/>
      </c>
      <c r="E803" s="12">
        <f>IF(C803="","",IFERROR(INDEX('연차관리대장'!$C$5:$C$204,MATCH(C803,'연차관리대장'!$A$5:$A$204,0)),""))</f>
        <v/>
      </c>
      <c r="F803" s="12" t="n"/>
      <c r="G803" s="12" t="n"/>
      <c r="H803" s="12">
        <f>IF(F803="","",IF(OR(F803="오전 반차",F803="오후 반차"),0.5,IF(F803="연차",N(G803),0)))</f>
        <v/>
      </c>
      <c r="I803" s="7" t="n"/>
      <c r="J803" s="12" t="n"/>
      <c r="K803" s="12" t="n"/>
      <c r="L803" s="14" t="n"/>
      <c r="M803" s="12">
        <f>IF(AND(C803="",F803=""),"",IF(C803="","사번 미기재",IF(ISNA(MATCH(C803,'연차관리대장'!$A$5:$A$204,0)),"대장에 없는 사번",IF(A803="","사용일 미기재",IF(AND(F803="연차",G803=""),"일수 미기재",IF(AND(G803&lt;&gt;"",ISNUMBER(SEARCH("반차",F803)),N(G803)&lt;&gt;0.5),"반차는 0.5일",""))))))</f>
        <v/>
      </c>
    </row>
    <row r="804">
      <c r="A804" s="7" t="n"/>
      <c r="B804" s="7" t="n"/>
      <c r="C804" s="12" t="n"/>
      <c r="D804" s="12">
        <f>IF(C804="","",IFERROR(INDEX('연차관리대장'!$B$5:$B$204,MATCH(C804,'연차관리대장'!$A$5:$A$204,0)),""))</f>
        <v/>
      </c>
      <c r="E804" s="12">
        <f>IF(C804="","",IFERROR(INDEX('연차관리대장'!$C$5:$C$204,MATCH(C804,'연차관리대장'!$A$5:$A$204,0)),""))</f>
        <v/>
      </c>
      <c r="F804" s="12" t="n"/>
      <c r="G804" s="12" t="n"/>
      <c r="H804" s="12">
        <f>IF(F804="","",IF(OR(F804="오전 반차",F804="오후 반차"),0.5,IF(F804="연차",N(G804),0)))</f>
        <v/>
      </c>
      <c r="I804" s="7" t="n"/>
      <c r="J804" s="12" t="n"/>
      <c r="K804" s="12" t="n"/>
      <c r="L804" s="14" t="n"/>
      <c r="M804" s="12">
        <f>IF(AND(C804="",F804=""),"",IF(C804="","사번 미기재",IF(ISNA(MATCH(C804,'연차관리대장'!$A$5:$A$204,0)),"대장에 없는 사번",IF(A804="","사용일 미기재",IF(AND(F804="연차",G804=""),"일수 미기재",IF(AND(G804&lt;&gt;"",ISNUMBER(SEARCH("반차",F804)),N(G804)&lt;&gt;0.5),"반차는 0.5일",""))))))</f>
        <v/>
      </c>
    </row>
    <row r="805">
      <c r="A805" s="7" t="n"/>
      <c r="B805" s="7" t="n"/>
      <c r="C805" s="12" t="n"/>
      <c r="D805" s="12">
        <f>IF(C805="","",IFERROR(INDEX('연차관리대장'!$B$5:$B$204,MATCH(C805,'연차관리대장'!$A$5:$A$204,0)),""))</f>
        <v/>
      </c>
      <c r="E805" s="12">
        <f>IF(C805="","",IFERROR(INDEX('연차관리대장'!$C$5:$C$204,MATCH(C805,'연차관리대장'!$A$5:$A$204,0)),""))</f>
        <v/>
      </c>
      <c r="F805" s="12" t="n"/>
      <c r="G805" s="12" t="n"/>
      <c r="H805" s="12">
        <f>IF(F805="","",IF(OR(F805="오전 반차",F805="오후 반차"),0.5,IF(F805="연차",N(G805),0)))</f>
        <v/>
      </c>
      <c r="I805" s="7" t="n"/>
      <c r="J805" s="12" t="n"/>
      <c r="K805" s="12" t="n"/>
      <c r="L805" s="14" t="n"/>
      <c r="M805" s="12">
        <f>IF(AND(C805="",F805=""),"",IF(C805="","사번 미기재",IF(ISNA(MATCH(C805,'연차관리대장'!$A$5:$A$204,0)),"대장에 없는 사번",IF(A805="","사용일 미기재",IF(AND(F805="연차",G805=""),"일수 미기재",IF(AND(G805&lt;&gt;"",ISNUMBER(SEARCH("반차",F805)),N(G805)&lt;&gt;0.5),"반차는 0.5일",""))))))</f>
        <v/>
      </c>
    </row>
    <row r="806">
      <c r="A806" s="7" t="n"/>
      <c r="B806" s="7" t="n"/>
      <c r="C806" s="12" t="n"/>
      <c r="D806" s="12">
        <f>IF(C806="","",IFERROR(INDEX('연차관리대장'!$B$5:$B$204,MATCH(C806,'연차관리대장'!$A$5:$A$204,0)),""))</f>
        <v/>
      </c>
      <c r="E806" s="12">
        <f>IF(C806="","",IFERROR(INDEX('연차관리대장'!$C$5:$C$204,MATCH(C806,'연차관리대장'!$A$5:$A$204,0)),""))</f>
        <v/>
      </c>
      <c r="F806" s="12" t="n"/>
      <c r="G806" s="12" t="n"/>
      <c r="H806" s="12">
        <f>IF(F806="","",IF(OR(F806="오전 반차",F806="오후 반차"),0.5,IF(F806="연차",N(G806),0)))</f>
        <v/>
      </c>
      <c r="I806" s="7" t="n"/>
      <c r="J806" s="12" t="n"/>
      <c r="K806" s="12" t="n"/>
      <c r="L806" s="14" t="n"/>
      <c r="M806" s="12">
        <f>IF(AND(C806="",F806=""),"",IF(C806="","사번 미기재",IF(ISNA(MATCH(C806,'연차관리대장'!$A$5:$A$204,0)),"대장에 없는 사번",IF(A806="","사용일 미기재",IF(AND(F806="연차",G806=""),"일수 미기재",IF(AND(G806&lt;&gt;"",ISNUMBER(SEARCH("반차",F806)),N(G806)&lt;&gt;0.5),"반차는 0.5일",""))))))</f>
        <v/>
      </c>
    </row>
    <row r="807">
      <c r="A807" s="7" t="n"/>
      <c r="B807" s="7" t="n"/>
      <c r="C807" s="12" t="n"/>
      <c r="D807" s="12">
        <f>IF(C807="","",IFERROR(INDEX('연차관리대장'!$B$5:$B$204,MATCH(C807,'연차관리대장'!$A$5:$A$204,0)),""))</f>
        <v/>
      </c>
      <c r="E807" s="12">
        <f>IF(C807="","",IFERROR(INDEX('연차관리대장'!$C$5:$C$204,MATCH(C807,'연차관리대장'!$A$5:$A$204,0)),""))</f>
        <v/>
      </c>
      <c r="F807" s="12" t="n"/>
      <c r="G807" s="12" t="n"/>
      <c r="H807" s="12">
        <f>IF(F807="","",IF(OR(F807="오전 반차",F807="오후 반차"),0.5,IF(F807="연차",N(G807),0)))</f>
        <v/>
      </c>
      <c r="I807" s="7" t="n"/>
      <c r="J807" s="12" t="n"/>
      <c r="K807" s="12" t="n"/>
      <c r="L807" s="14" t="n"/>
      <c r="M807" s="12">
        <f>IF(AND(C807="",F807=""),"",IF(C807="","사번 미기재",IF(ISNA(MATCH(C807,'연차관리대장'!$A$5:$A$204,0)),"대장에 없는 사번",IF(A807="","사용일 미기재",IF(AND(F807="연차",G807=""),"일수 미기재",IF(AND(G807&lt;&gt;"",ISNUMBER(SEARCH("반차",F807)),N(G807)&lt;&gt;0.5),"반차는 0.5일",""))))))</f>
        <v/>
      </c>
    </row>
    <row r="808">
      <c r="A808" s="7" t="n"/>
      <c r="B808" s="7" t="n"/>
      <c r="C808" s="12" t="n"/>
      <c r="D808" s="12">
        <f>IF(C808="","",IFERROR(INDEX('연차관리대장'!$B$5:$B$204,MATCH(C808,'연차관리대장'!$A$5:$A$204,0)),""))</f>
        <v/>
      </c>
      <c r="E808" s="12">
        <f>IF(C808="","",IFERROR(INDEX('연차관리대장'!$C$5:$C$204,MATCH(C808,'연차관리대장'!$A$5:$A$204,0)),""))</f>
        <v/>
      </c>
      <c r="F808" s="12" t="n"/>
      <c r="G808" s="12" t="n"/>
      <c r="H808" s="12">
        <f>IF(F808="","",IF(OR(F808="오전 반차",F808="오후 반차"),0.5,IF(F808="연차",N(G808),0)))</f>
        <v/>
      </c>
      <c r="I808" s="7" t="n"/>
      <c r="J808" s="12" t="n"/>
      <c r="K808" s="12" t="n"/>
      <c r="L808" s="14" t="n"/>
      <c r="M808" s="12">
        <f>IF(AND(C808="",F808=""),"",IF(C808="","사번 미기재",IF(ISNA(MATCH(C808,'연차관리대장'!$A$5:$A$204,0)),"대장에 없는 사번",IF(A808="","사용일 미기재",IF(AND(F808="연차",G808=""),"일수 미기재",IF(AND(G808&lt;&gt;"",ISNUMBER(SEARCH("반차",F808)),N(G808)&lt;&gt;0.5),"반차는 0.5일",""))))))</f>
        <v/>
      </c>
    </row>
    <row r="809">
      <c r="A809" s="7" t="n"/>
      <c r="B809" s="7" t="n"/>
      <c r="C809" s="12" t="n"/>
      <c r="D809" s="12">
        <f>IF(C809="","",IFERROR(INDEX('연차관리대장'!$B$5:$B$204,MATCH(C809,'연차관리대장'!$A$5:$A$204,0)),""))</f>
        <v/>
      </c>
      <c r="E809" s="12">
        <f>IF(C809="","",IFERROR(INDEX('연차관리대장'!$C$5:$C$204,MATCH(C809,'연차관리대장'!$A$5:$A$204,0)),""))</f>
        <v/>
      </c>
      <c r="F809" s="12" t="n"/>
      <c r="G809" s="12" t="n"/>
      <c r="H809" s="12">
        <f>IF(F809="","",IF(OR(F809="오전 반차",F809="오후 반차"),0.5,IF(F809="연차",N(G809),0)))</f>
        <v/>
      </c>
      <c r="I809" s="7" t="n"/>
      <c r="J809" s="12" t="n"/>
      <c r="K809" s="12" t="n"/>
      <c r="L809" s="14" t="n"/>
      <c r="M809" s="12">
        <f>IF(AND(C809="",F809=""),"",IF(C809="","사번 미기재",IF(ISNA(MATCH(C809,'연차관리대장'!$A$5:$A$204,0)),"대장에 없는 사번",IF(A809="","사용일 미기재",IF(AND(F809="연차",G809=""),"일수 미기재",IF(AND(G809&lt;&gt;"",ISNUMBER(SEARCH("반차",F809)),N(G809)&lt;&gt;0.5),"반차는 0.5일",""))))))</f>
        <v/>
      </c>
    </row>
    <row r="810">
      <c r="A810" s="7" t="n"/>
      <c r="B810" s="7" t="n"/>
      <c r="C810" s="12" t="n"/>
      <c r="D810" s="12">
        <f>IF(C810="","",IFERROR(INDEX('연차관리대장'!$B$5:$B$204,MATCH(C810,'연차관리대장'!$A$5:$A$204,0)),""))</f>
        <v/>
      </c>
      <c r="E810" s="12">
        <f>IF(C810="","",IFERROR(INDEX('연차관리대장'!$C$5:$C$204,MATCH(C810,'연차관리대장'!$A$5:$A$204,0)),""))</f>
        <v/>
      </c>
      <c r="F810" s="12" t="n"/>
      <c r="G810" s="12" t="n"/>
      <c r="H810" s="12">
        <f>IF(F810="","",IF(OR(F810="오전 반차",F810="오후 반차"),0.5,IF(F810="연차",N(G810),0)))</f>
        <v/>
      </c>
      <c r="I810" s="7" t="n"/>
      <c r="J810" s="12" t="n"/>
      <c r="K810" s="12" t="n"/>
      <c r="L810" s="14" t="n"/>
      <c r="M810" s="12">
        <f>IF(AND(C810="",F810=""),"",IF(C810="","사번 미기재",IF(ISNA(MATCH(C810,'연차관리대장'!$A$5:$A$204,0)),"대장에 없는 사번",IF(A810="","사용일 미기재",IF(AND(F810="연차",G810=""),"일수 미기재",IF(AND(G810&lt;&gt;"",ISNUMBER(SEARCH("반차",F810)),N(G810)&lt;&gt;0.5),"반차는 0.5일",""))))))</f>
        <v/>
      </c>
    </row>
    <row r="811">
      <c r="A811" s="7" t="n"/>
      <c r="B811" s="7" t="n"/>
      <c r="C811" s="12" t="n"/>
      <c r="D811" s="12">
        <f>IF(C811="","",IFERROR(INDEX('연차관리대장'!$B$5:$B$204,MATCH(C811,'연차관리대장'!$A$5:$A$204,0)),""))</f>
        <v/>
      </c>
      <c r="E811" s="12">
        <f>IF(C811="","",IFERROR(INDEX('연차관리대장'!$C$5:$C$204,MATCH(C811,'연차관리대장'!$A$5:$A$204,0)),""))</f>
        <v/>
      </c>
      <c r="F811" s="12" t="n"/>
      <c r="G811" s="12" t="n"/>
      <c r="H811" s="12">
        <f>IF(F811="","",IF(OR(F811="오전 반차",F811="오후 반차"),0.5,IF(F811="연차",N(G811),0)))</f>
        <v/>
      </c>
      <c r="I811" s="7" t="n"/>
      <c r="J811" s="12" t="n"/>
      <c r="K811" s="12" t="n"/>
      <c r="L811" s="14" t="n"/>
      <c r="M811" s="12">
        <f>IF(AND(C811="",F811=""),"",IF(C811="","사번 미기재",IF(ISNA(MATCH(C811,'연차관리대장'!$A$5:$A$204,0)),"대장에 없는 사번",IF(A811="","사용일 미기재",IF(AND(F811="연차",G811=""),"일수 미기재",IF(AND(G811&lt;&gt;"",ISNUMBER(SEARCH("반차",F811)),N(G811)&lt;&gt;0.5),"반차는 0.5일",""))))))</f>
        <v/>
      </c>
    </row>
    <row r="812">
      <c r="A812" s="7" t="n"/>
      <c r="B812" s="7" t="n"/>
      <c r="C812" s="12" t="n"/>
      <c r="D812" s="12">
        <f>IF(C812="","",IFERROR(INDEX('연차관리대장'!$B$5:$B$204,MATCH(C812,'연차관리대장'!$A$5:$A$204,0)),""))</f>
        <v/>
      </c>
      <c r="E812" s="12">
        <f>IF(C812="","",IFERROR(INDEX('연차관리대장'!$C$5:$C$204,MATCH(C812,'연차관리대장'!$A$5:$A$204,0)),""))</f>
        <v/>
      </c>
      <c r="F812" s="12" t="n"/>
      <c r="G812" s="12" t="n"/>
      <c r="H812" s="12">
        <f>IF(F812="","",IF(OR(F812="오전 반차",F812="오후 반차"),0.5,IF(F812="연차",N(G812),0)))</f>
        <v/>
      </c>
      <c r="I812" s="7" t="n"/>
      <c r="J812" s="12" t="n"/>
      <c r="K812" s="12" t="n"/>
      <c r="L812" s="14" t="n"/>
      <c r="M812" s="12">
        <f>IF(AND(C812="",F812=""),"",IF(C812="","사번 미기재",IF(ISNA(MATCH(C812,'연차관리대장'!$A$5:$A$204,0)),"대장에 없는 사번",IF(A812="","사용일 미기재",IF(AND(F812="연차",G812=""),"일수 미기재",IF(AND(G812&lt;&gt;"",ISNUMBER(SEARCH("반차",F812)),N(G812)&lt;&gt;0.5),"반차는 0.5일",""))))))</f>
        <v/>
      </c>
    </row>
    <row r="813">
      <c r="A813" s="7" t="n"/>
      <c r="B813" s="7" t="n"/>
      <c r="C813" s="12" t="n"/>
      <c r="D813" s="12">
        <f>IF(C813="","",IFERROR(INDEX('연차관리대장'!$B$5:$B$204,MATCH(C813,'연차관리대장'!$A$5:$A$204,0)),""))</f>
        <v/>
      </c>
      <c r="E813" s="12">
        <f>IF(C813="","",IFERROR(INDEX('연차관리대장'!$C$5:$C$204,MATCH(C813,'연차관리대장'!$A$5:$A$204,0)),""))</f>
        <v/>
      </c>
      <c r="F813" s="12" t="n"/>
      <c r="G813" s="12" t="n"/>
      <c r="H813" s="12">
        <f>IF(F813="","",IF(OR(F813="오전 반차",F813="오후 반차"),0.5,IF(F813="연차",N(G813),0)))</f>
        <v/>
      </c>
      <c r="I813" s="7" t="n"/>
      <c r="J813" s="12" t="n"/>
      <c r="K813" s="12" t="n"/>
      <c r="L813" s="14" t="n"/>
      <c r="M813" s="12">
        <f>IF(AND(C813="",F813=""),"",IF(C813="","사번 미기재",IF(ISNA(MATCH(C813,'연차관리대장'!$A$5:$A$204,0)),"대장에 없는 사번",IF(A813="","사용일 미기재",IF(AND(F813="연차",G813=""),"일수 미기재",IF(AND(G813&lt;&gt;"",ISNUMBER(SEARCH("반차",F813)),N(G813)&lt;&gt;0.5),"반차는 0.5일",""))))))</f>
        <v/>
      </c>
    </row>
    <row r="814">
      <c r="A814" s="7" t="n"/>
      <c r="B814" s="7" t="n"/>
      <c r="C814" s="12" t="n"/>
      <c r="D814" s="12">
        <f>IF(C814="","",IFERROR(INDEX('연차관리대장'!$B$5:$B$204,MATCH(C814,'연차관리대장'!$A$5:$A$204,0)),""))</f>
        <v/>
      </c>
      <c r="E814" s="12">
        <f>IF(C814="","",IFERROR(INDEX('연차관리대장'!$C$5:$C$204,MATCH(C814,'연차관리대장'!$A$5:$A$204,0)),""))</f>
        <v/>
      </c>
      <c r="F814" s="12" t="n"/>
      <c r="G814" s="12" t="n"/>
      <c r="H814" s="12">
        <f>IF(F814="","",IF(OR(F814="오전 반차",F814="오후 반차"),0.5,IF(F814="연차",N(G814),0)))</f>
        <v/>
      </c>
      <c r="I814" s="7" t="n"/>
      <c r="J814" s="12" t="n"/>
      <c r="K814" s="12" t="n"/>
      <c r="L814" s="14" t="n"/>
      <c r="M814" s="12">
        <f>IF(AND(C814="",F814=""),"",IF(C814="","사번 미기재",IF(ISNA(MATCH(C814,'연차관리대장'!$A$5:$A$204,0)),"대장에 없는 사번",IF(A814="","사용일 미기재",IF(AND(F814="연차",G814=""),"일수 미기재",IF(AND(G814&lt;&gt;"",ISNUMBER(SEARCH("반차",F814)),N(G814)&lt;&gt;0.5),"반차는 0.5일",""))))))</f>
        <v/>
      </c>
    </row>
    <row r="815">
      <c r="A815" s="7" t="n"/>
      <c r="B815" s="7" t="n"/>
      <c r="C815" s="12" t="n"/>
      <c r="D815" s="12">
        <f>IF(C815="","",IFERROR(INDEX('연차관리대장'!$B$5:$B$204,MATCH(C815,'연차관리대장'!$A$5:$A$204,0)),""))</f>
        <v/>
      </c>
      <c r="E815" s="12">
        <f>IF(C815="","",IFERROR(INDEX('연차관리대장'!$C$5:$C$204,MATCH(C815,'연차관리대장'!$A$5:$A$204,0)),""))</f>
        <v/>
      </c>
      <c r="F815" s="12" t="n"/>
      <c r="G815" s="12" t="n"/>
      <c r="H815" s="12">
        <f>IF(F815="","",IF(OR(F815="오전 반차",F815="오후 반차"),0.5,IF(F815="연차",N(G815),0)))</f>
        <v/>
      </c>
      <c r="I815" s="7" t="n"/>
      <c r="J815" s="12" t="n"/>
      <c r="K815" s="12" t="n"/>
      <c r="L815" s="14" t="n"/>
      <c r="M815" s="12">
        <f>IF(AND(C815="",F815=""),"",IF(C815="","사번 미기재",IF(ISNA(MATCH(C815,'연차관리대장'!$A$5:$A$204,0)),"대장에 없는 사번",IF(A815="","사용일 미기재",IF(AND(F815="연차",G815=""),"일수 미기재",IF(AND(G815&lt;&gt;"",ISNUMBER(SEARCH("반차",F815)),N(G815)&lt;&gt;0.5),"반차는 0.5일",""))))))</f>
        <v/>
      </c>
    </row>
    <row r="816">
      <c r="A816" s="7" t="n"/>
      <c r="B816" s="7" t="n"/>
      <c r="C816" s="12" t="n"/>
      <c r="D816" s="12">
        <f>IF(C816="","",IFERROR(INDEX('연차관리대장'!$B$5:$B$204,MATCH(C816,'연차관리대장'!$A$5:$A$204,0)),""))</f>
        <v/>
      </c>
      <c r="E816" s="12">
        <f>IF(C816="","",IFERROR(INDEX('연차관리대장'!$C$5:$C$204,MATCH(C816,'연차관리대장'!$A$5:$A$204,0)),""))</f>
        <v/>
      </c>
      <c r="F816" s="12" t="n"/>
      <c r="G816" s="12" t="n"/>
      <c r="H816" s="12">
        <f>IF(F816="","",IF(OR(F816="오전 반차",F816="오후 반차"),0.5,IF(F816="연차",N(G816),0)))</f>
        <v/>
      </c>
      <c r="I816" s="7" t="n"/>
      <c r="J816" s="12" t="n"/>
      <c r="K816" s="12" t="n"/>
      <c r="L816" s="14" t="n"/>
      <c r="M816" s="12">
        <f>IF(AND(C816="",F816=""),"",IF(C816="","사번 미기재",IF(ISNA(MATCH(C816,'연차관리대장'!$A$5:$A$204,0)),"대장에 없는 사번",IF(A816="","사용일 미기재",IF(AND(F816="연차",G816=""),"일수 미기재",IF(AND(G816&lt;&gt;"",ISNUMBER(SEARCH("반차",F816)),N(G816)&lt;&gt;0.5),"반차는 0.5일",""))))))</f>
        <v/>
      </c>
    </row>
    <row r="817">
      <c r="A817" s="7" t="n"/>
      <c r="B817" s="7" t="n"/>
      <c r="C817" s="12" t="n"/>
      <c r="D817" s="12">
        <f>IF(C817="","",IFERROR(INDEX('연차관리대장'!$B$5:$B$204,MATCH(C817,'연차관리대장'!$A$5:$A$204,0)),""))</f>
        <v/>
      </c>
      <c r="E817" s="12">
        <f>IF(C817="","",IFERROR(INDEX('연차관리대장'!$C$5:$C$204,MATCH(C817,'연차관리대장'!$A$5:$A$204,0)),""))</f>
        <v/>
      </c>
      <c r="F817" s="12" t="n"/>
      <c r="G817" s="12" t="n"/>
      <c r="H817" s="12">
        <f>IF(F817="","",IF(OR(F817="오전 반차",F817="오후 반차"),0.5,IF(F817="연차",N(G817),0)))</f>
        <v/>
      </c>
      <c r="I817" s="7" t="n"/>
      <c r="J817" s="12" t="n"/>
      <c r="K817" s="12" t="n"/>
      <c r="L817" s="14" t="n"/>
      <c r="M817" s="12">
        <f>IF(AND(C817="",F817=""),"",IF(C817="","사번 미기재",IF(ISNA(MATCH(C817,'연차관리대장'!$A$5:$A$204,0)),"대장에 없는 사번",IF(A817="","사용일 미기재",IF(AND(F817="연차",G817=""),"일수 미기재",IF(AND(G817&lt;&gt;"",ISNUMBER(SEARCH("반차",F817)),N(G817)&lt;&gt;0.5),"반차는 0.5일",""))))))</f>
        <v/>
      </c>
    </row>
    <row r="818">
      <c r="A818" s="7" t="n"/>
      <c r="B818" s="7" t="n"/>
      <c r="C818" s="12" t="n"/>
      <c r="D818" s="12">
        <f>IF(C818="","",IFERROR(INDEX('연차관리대장'!$B$5:$B$204,MATCH(C818,'연차관리대장'!$A$5:$A$204,0)),""))</f>
        <v/>
      </c>
      <c r="E818" s="12">
        <f>IF(C818="","",IFERROR(INDEX('연차관리대장'!$C$5:$C$204,MATCH(C818,'연차관리대장'!$A$5:$A$204,0)),""))</f>
        <v/>
      </c>
      <c r="F818" s="12" t="n"/>
      <c r="G818" s="12" t="n"/>
      <c r="H818" s="12">
        <f>IF(F818="","",IF(OR(F818="오전 반차",F818="오후 반차"),0.5,IF(F818="연차",N(G818),0)))</f>
        <v/>
      </c>
      <c r="I818" s="7" t="n"/>
      <c r="J818" s="12" t="n"/>
      <c r="K818" s="12" t="n"/>
      <c r="L818" s="14" t="n"/>
      <c r="M818" s="12">
        <f>IF(AND(C818="",F818=""),"",IF(C818="","사번 미기재",IF(ISNA(MATCH(C818,'연차관리대장'!$A$5:$A$204,0)),"대장에 없는 사번",IF(A818="","사용일 미기재",IF(AND(F818="연차",G818=""),"일수 미기재",IF(AND(G818&lt;&gt;"",ISNUMBER(SEARCH("반차",F818)),N(G818)&lt;&gt;0.5),"반차는 0.5일",""))))))</f>
        <v/>
      </c>
    </row>
    <row r="819">
      <c r="A819" s="7" t="n"/>
      <c r="B819" s="7" t="n"/>
      <c r="C819" s="12" t="n"/>
      <c r="D819" s="12">
        <f>IF(C819="","",IFERROR(INDEX('연차관리대장'!$B$5:$B$204,MATCH(C819,'연차관리대장'!$A$5:$A$204,0)),""))</f>
        <v/>
      </c>
      <c r="E819" s="12">
        <f>IF(C819="","",IFERROR(INDEX('연차관리대장'!$C$5:$C$204,MATCH(C819,'연차관리대장'!$A$5:$A$204,0)),""))</f>
        <v/>
      </c>
      <c r="F819" s="12" t="n"/>
      <c r="G819" s="12" t="n"/>
      <c r="H819" s="12">
        <f>IF(F819="","",IF(OR(F819="오전 반차",F819="오후 반차"),0.5,IF(F819="연차",N(G819),0)))</f>
        <v/>
      </c>
      <c r="I819" s="7" t="n"/>
      <c r="J819" s="12" t="n"/>
      <c r="K819" s="12" t="n"/>
      <c r="L819" s="14" t="n"/>
      <c r="M819" s="12">
        <f>IF(AND(C819="",F819=""),"",IF(C819="","사번 미기재",IF(ISNA(MATCH(C819,'연차관리대장'!$A$5:$A$204,0)),"대장에 없는 사번",IF(A819="","사용일 미기재",IF(AND(F819="연차",G819=""),"일수 미기재",IF(AND(G819&lt;&gt;"",ISNUMBER(SEARCH("반차",F819)),N(G819)&lt;&gt;0.5),"반차는 0.5일",""))))))</f>
        <v/>
      </c>
    </row>
    <row r="820">
      <c r="A820" s="7" t="n"/>
      <c r="B820" s="7" t="n"/>
      <c r="C820" s="12" t="n"/>
      <c r="D820" s="12">
        <f>IF(C820="","",IFERROR(INDEX('연차관리대장'!$B$5:$B$204,MATCH(C820,'연차관리대장'!$A$5:$A$204,0)),""))</f>
        <v/>
      </c>
      <c r="E820" s="12">
        <f>IF(C820="","",IFERROR(INDEX('연차관리대장'!$C$5:$C$204,MATCH(C820,'연차관리대장'!$A$5:$A$204,0)),""))</f>
        <v/>
      </c>
      <c r="F820" s="12" t="n"/>
      <c r="G820" s="12" t="n"/>
      <c r="H820" s="12">
        <f>IF(F820="","",IF(OR(F820="오전 반차",F820="오후 반차"),0.5,IF(F820="연차",N(G820),0)))</f>
        <v/>
      </c>
      <c r="I820" s="7" t="n"/>
      <c r="J820" s="12" t="n"/>
      <c r="K820" s="12" t="n"/>
      <c r="L820" s="14" t="n"/>
      <c r="M820" s="12">
        <f>IF(AND(C820="",F820=""),"",IF(C820="","사번 미기재",IF(ISNA(MATCH(C820,'연차관리대장'!$A$5:$A$204,0)),"대장에 없는 사번",IF(A820="","사용일 미기재",IF(AND(F820="연차",G820=""),"일수 미기재",IF(AND(G820&lt;&gt;"",ISNUMBER(SEARCH("반차",F820)),N(G820)&lt;&gt;0.5),"반차는 0.5일",""))))))</f>
        <v/>
      </c>
    </row>
    <row r="821">
      <c r="A821" s="7" t="n"/>
      <c r="B821" s="7" t="n"/>
      <c r="C821" s="12" t="n"/>
      <c r="D821" s="12">
        <f>IF(C821="","",IFERROR(INDEX('연차관리대장'!$B$5:$B$204,MATCH(C821,'연차관리대장'!$A$5:$A$204,0)),""))</f>
        <v/>
      </c>
      <c r="E821" s="12">
        <f>IF(C821="","",IFERROR(INDEX('연차관리대장'!$C$5:$C$204,MATCH(C821,'연차관리대장'!$A$5:$A$204,0)),""))</f>
        <v/>
      </c>
      <c r="F821" s="12" t="n"/>
      <c r="G821" s="12" t="n"/>
      <c r="H821" s="12">
        <f>IF(F821="","",IF(OR(F821="오전 반차",F821="오후 반차"),0.5,IF(F821="연차",N(G821),0)))</f>
        <v/>
      </c>
      <c r="I821" s="7" t="n"/>
      <c r="J821" s="12" t="n"/>
      <c r="K821" s="12" t="n"/>
      <c r="L821" s="14" t="n"/>
      <c r="M821" s="12">
        <f>IF(AND(C821="",F821=""),"",IF(C821="","사번 미기재",IF(ISNA(MATCH(C821,'연차관리대장'!$A$5:$A$204,0)),"대장에 없는 사번",IF(A821="","사용일 미기재",IF(AND(F821="연차",G821=""),"일수 미기재",IF(AND(G821&lt;&gt;"",ISNUMBER(SEARCH("반차",F821)),N(G821)&lt;&gt;0.5),"반차는 0.5일",""))))))</f>
        <v/>
      </c>
    </row>
    <row r="822">
      <c r="A822" s="7" t="n"/>
      <c r="B822" s="7" t="n"/>
      <c r="C822" s="12" t="n"/>
      <c r="D822" s="12">
        <f>IF(C822="","",IFERROR(INDEX('연차관리대장'!$B$5:$B$204,MATCH(C822,'연차관리대장'!$A$5:$A$204,0)),""))</f>
        <v/>
      </c>
      <c r="E822" s="12">
        <f>IF(C822="","",IFERROR(INDEX('연차관리대장'!$C$5:$C$204,MATCH(C822,'연차관리대장'!$A$5:$A$204,0)),""))</f>
        <v/>
      </c>
      <c r="F822" s="12" t="n"/>
      <c r="G822" s="12" t="n"/>
      <c r="H822" s="12">
        <f>IF(F822="","",IF(OR(F822="오전 반차",F822="오후 반차"),0.5,IF(F822="연차",N(G822),0)))</f>
        <v/>
      </c>
      <c r="I822" s="7" t="n"/>
      <c r="J822" s="12" t="n"/>
      <c r="K822" s="12" t="n"/>
      <c r="L822" s="14" t="n"/>
      <c r="M822" s="12">
        <f>IF(AND(C822="",F822=""),"",IF(C822="","사번 미기재",IF(ISNA(MATCH(C822,'연차관리대장'!$A$5:$A$204,0)),"대장에 없는 사번",IF(A822="","사용일 미기재",IF(AND(F822="연차",G822=""),"일수 미기재",IF(AND(G822&lt;&gt;"",ISNUMBER(SEARCH("반차",F822)),N(G822)&lt;&gt;0.5),"반차는 0.5일",""))))))</f>
        <v/>
      </c>
    </row>
    <row r="823">
      <c r="A823" s="7" t="n"/>
      <c r="B823" s="7" t="n"/>
      <c r="C823" s="12" t="n"/>
      <c r="D823" s="12">
        <f>IF(C823="","",IFERROR(INDEX('연차관리대장'!$B$5:$B$204,MATCH(C823,'연차관리대장'!$A$5:$A$204,0)),""))</f>
        <v/>
      </c>
      <c r="E823" s="12">
        <f>IF(C823="","",IFERROR(INDEX('연차관리대장'!$C$5:$C$204,MATCH(C823,'연차관리대장'!$A$5:$A$204,0)),""))</f>
        <v/>
      </c>
      <c r="F823" s="12" t="n"/>
      <c r="G823" s="12" t="n"/>
      <c r="H823" s="12">
        <f>IF(F823="","",IF(OR(F823="오전 반차",F823="오후 반차"),0.5,IF(F823="연차",N(G823),0)))</f>
        <v/>
      </c>
      <c r="I823" s="7" t="n"/>
      <c r="J823" s="12" t="n"/>
      <c r="K823" s="12" t="n"/>
      <c r="L823" s="14" t="n"/>
      <c r="M823" s="12">
        <f>IF(AND(C823="",F823=""),"",IF(C823="","사번 미기재",IF(ISNA(MATCH(C823,'연차관리대장'!$A$5:$A$204,0)),"대장에 없는 사번",IF(A823="","사용일 미기재",IF(AND(F823="연차",G823=""),"일수 미기재",IF(AND(G823&lt;&gt;"",ISNUMBER(SEARCH("반차",F823)),N(G823)&lt;&gt;0.5),"반차는 0.5일",""))))))</f>
        <v/>
      </c>
    </row>
    <row r="824">
      <c r="A824" s="7" t="n"/>
      <c r="B824" s="7" t="n"/>
      <c r="C824" s="12" t="n"/>
      <c r="D824" s="12">
        <f>IF(C824="","",IFERROR(INDEX('연차관리대장'!$B$5:$B$204,MATCH(C824,'연차관리대장'!$A$5:$A$204,0)),""))</f>
        <v/>
      </c>
      <c r="E824" s="12">
        <f>IF(C824="","",IFERROR(INDEX('연차관리대장'!$C$5:$C$204,MATCH(C824,'연차관리대장'!$A$5:$A$204,0)),""))</f>
        <v/>
      </c>
      <c r="F824" s="12" t="n"/>
      <c r="G824" s="12" t="n"/>
      <c r="H824" s="12">
        <f>IF(F824="","",IF(OR(F824="오전 반차",F824="오후 반차"),0.5,IF(F824="연차",N(G824),0)))</f>
        <v/>
      </c>
      <c r="I824" s="7" t="n"/>
      <c r="J824" s="12" t="n"/>
      <c r="K824" s="12" t="n"/>
      <c r="L824" s="14" t="n"/>
      <c r="M824" s="12">
        <f>IF(AND(C824="",F824=""),"",IF(C824="","사번 미기재",IF(ISNA(MATCH(C824,'연차관리대장'!$A$5:$A$204,0)),"대장에 없는 사번",IF(A824="","사용일 미기재",IF(AND(F824="연차",G824=""),"일수 미기재",IF(AND(G824&lt;&gt;"",ISNUMBER(SEARCH("반차",F824)),N(G824)&lt;&gt;0.5),"반차는 0.5일",""))))))</f>
        <v/>
      </c>
    </row>
    <row r="825">
      <c r="A825" s="7" t="n"/>
      <c r="B825" s="7" t="n"/>
      <c r="C825" s="12" t="n"/>
      <c r="D825" s="12">
        <f>IF(C825="","",IFERROR(INDEX('연차관리대장'!$B$5:$B$204,MATCH(C825,'연차관리대장'!$A$5:$A$204,0)),""))</f>
        <v/>
      </c>
      <c r="E825" s="12">
        <f>IF(C825="","",IFERROR(INDEX('연차관리대장'!$C$5:$C$204,MATCH(C825,'연차관리대장'!$A$5:$A$204,0)),""))</f>
        <v/>
      </c>
      <c r="F825" s="12" t="n"/>
      <c r="G825" s="12" t="n"/>
      <c r="H825" s="12">
        <f>IF(F825="","",IF(OR(F825="오전 반차",F825="오후 반차"),0.5,IF(F825="연차",N(G825),0)))</f>
        <v/>
      </c>
      <c r="I825" s="7" t="n"/>
      <c r="J825" s="12" t="n"/>
      <c r="K825" s="12" t="n"/>
      <c r="L825" s="14" t="n"/>
      <c r="M825" s="12">
        <f>IF(AND(C825="",F825=""),"",IF(C825="","사번 미기재",IF(ISNA(MATCH(C825,'연차관리대장'!$A$5:$A$204,0)),"대장에 없는 사번",IF(A825="","사용일 미기재",IF(AND(F825="연차",G825=""),"일수 미기재",IF(AND(G825&lt;&gt;"",ISNUMBER(SEARCH("반차",F825)),N(G825)&lt;&gt;0.5),"반차는 0.5일",""))))))</f>
        <v/>
      </c>
    </row>
    <row r="826">
      <c r="A826" s="7" t="n"/>
      <c r="B826" s="7" t="n"/>
      <c r="C826" s="12" t="n"/>
      <c r="D826" s="12">
        <f>IF(C826="","",IFERROR(INDEX('연차관리대장'!$B$5:$B$204,MATCH(C826,'연차관리대장'!$A$5:$A$204,0)),""))</f>
        <v/>
      </c>
      <c r="E826" s="12">
        <f>IF(C826="","",IFERROR(INDEX('연차관리대장'!$C$5:$C$204,MATCH(C826,'연차관리대장'!$A$5:$A$204,0)),""))</f>
        <v/>
      </c>
      <c r="F826" s="12" t="n"/>
      <c r="G826" s="12" t="n"/>
      <c r="H826" s="12">
        <f>IF(F826="","",IF(OR(F826="오전 반차",F826="오후 반차"),0.5,IF(F826="연차",N(G826),0)))</f>
        <v/>
      </c>
      <c r="I826" s="7" t="n"/>
      <c r="J826" s="12" t="n"/>
      <c r="K826" s="12" t="n"/>
      <c r="L826" s="14" t="n"/>
      <c r="M826" s="12">
        <f>IF(AND(C826="",F826=""),"",IF(C826="","사번 미기재",IF(ISNA(MATCH(C826,'연차관리대장'!$A$5:$A$204,0)),"대장에 없는 사번",IF(A826="","사용일 미기재",IF(AND(F826="연차",G826=""),"일수 미기재",IF(AND(G826&lt;&gt;"",ISNUMBER(SEARCH("반차",F826)),N(G826)&lt;&gt;0.5),"반차는 0.5일",""))))))</f>
        <v/>
      </c>
    </row>
    <row r="827">
      <c r="A827" s="7" t="n"/>
      <c r="B827" s="7" t="n"/>
      <c r="C827" s="12" t="n"/>
      <c r="D827" s="12">
        <f>IF(C827="","",IFERROR(INDEX('연차관리대장'!$B$5:$B$204,MATCH(C827,'연차관리대장'!$A$5:$A$204,0)),""))</f>
        <v/>
      </c>
      <c r="E827" s="12">
        <f>IF(C827="","",IFERROR(INDEX('연차관리대장'!$C$5:$C$204,MATCH(C827,'연차관리대장'!$A$5:$A$204,0)),""))</f>
        <v/>
      </c>
      <c r="F827" s="12" t="n"/>
      <c r="G827" s="12" t="n"/>
      <c r="H827" s="12">
        <f>IF(F827="","",IF(OR(F827="오전 반차",F827="오후 반차"),0.5,IF(F827="연차",N(G827),0)))</f>
        <v/>
      </c>
      <c r="I827" s="7" t="n"/>
      <c r="J827" s="12" t="n"/>
      <c r="K827" s="12" t="n"/>
      <c r="L827" s="14" t="n"/>
      <c r="M827" s="12">
        <f>IF(AND(C827="",F827=""),"",IF(C827="","사번 미기재",IF(ISNA(MATCH(C827,'연차관리대장'!$A$5:$A$204,0)),"대장에 없는 사번",IF(A827="","사용일 미기재",IF(AND(F827="연차",G827=""),"일수 미기재",IF(AND(G827&lt;&gt;"",ISNUMBER(SEARCH("반차",F827)),N(G827)&lt;&gt;0.5),"반차는 0.5일",""))))))</f>
        <v/>
      </c>
    </row>
    <row r="828">
      <c r="A828" s="7" t="n"/>
      <c r="B828" s="7" t="n"/>
      <c r="C828" s="12" t="n"/>
      <c r="D828" s="12">
        <f>IF(C828="","",IFERROR(INDEX('연차관리대장'!$B$5:$B$204,MATCH(C828,'연차관리대장'!$A$5:$A$204,0)),""))</f>
        <v/>
      </c>
      <c r="E828" s="12">
        <f>IF(C828="","",IFERROR(INDEX('연차관리대장'!$C$5:$C$204,MATCH(C828,'연차관리대장'!$A$5:$A$204,0)),""))</f>
        <v/>
      </c>
      <c r="F828" s="12" t="n"/>
      <c r="G828" s="12" t="n"/>
      <c r="H828" s="12">
        <f>IF(F828="","",IF(OR(F828="오전 반차",F828="오후 반차"),0.5,IF(F828="연차",N(G828),0)))</f>
        <v/>
      </c>
      <c r="I828" s="7" t="n"/>
      <c r="J828" s="12" t="n"/>
      <c r="K828" s="12" t="n"/>
      <c r="L828" s="14" t="n"/>
      <c r="M828" s="12">
        <f>IF(AND(C828="",F828=""),"",IF(C828="","사번 미기재",IF(ISNA(MATCH(C828,'연차관리대장'!$A$5:$A$204,0)),"대장에 없는 사번",IF(A828="","사용일 미기재",IF(AND(F828="연차",G828=""),"일수 미기재",IF(AND(G828&lt;&gt;"",ISNUMBER(SEARCH("반차",F828)),N(G828)&lt;&gt;0.5),"반차는 0.5일",""))))))</f>
        <v/>
      </c>
    </row>
    <row r="829">
      <c r="A829" s="7" t="n"/>
      <c r="B829" s="7" t="n"/>
      <c r="C829" s="12" t="n"/>
      <c r="D829" s="12">
        <f>IF(C829="","",IFERROR(INDEX('연차관리대장'!$B$5:$B$204,MATCH(C829,'연차관리대장'!$A$5:$A$204,0)),""))</f>
        <v/>
      </c>
      <c r="E829" s="12">
        <f>IF(C829="","",IFERROR(INDEX('연차관리대장'!$C$5:$C$204,MATCH(C829,'연차관리대장'!$A$5:$A$204,0)),""))</f>
        <v/>
      </c>
      <c r="F829" s="12" t="n"/>
      <c r="G829" s="12" t="n"/>
      <c r="H829" s="12">
        <f>IF(F829="","",IF(OR(F829="오전 반차",F829="오후 반차"),0.5,IF(F829="연차",N(G829),0)))</f>
        <v/>
      </c>
      <c r="I829" s="7" t="n"/>
      <c r="J829" s="12" t="n"/>
      <c r="K829" s="12" t="n"/>
      <c r="L829" s="14" t="n"/>
      <c r="M829" s="12">
        <f>IF(AND(C829="",F829=""),"",IF(C829="","사번 미기재",IF(ISNA(MATCH(C829,'연차관리대장'!$A$5:$A$204,0)),"대장에 없는 사번",IF(A829="","사용일 미기재",IF(AND(F829="연차",G829=""),"일수 미기재",IF(AND(G829&lt;&gt;"",ISNUMBER(SEARCH("반차",F829)),N(G829)&lt;&gt;0.5),"반차는 0.5일",""))))))</f>
        <v/>
      </c>
    </row>
    <row r="830">
      <c r="A830" s="7" t="n"/>
      <c r="B830" s="7" t="n"/>
      <c r="C830" s="12" t="n"/>
      <c r="D830" s="12">
        <f>IF(C830="","",IFERROR(INDEX('연차관리대장'!$B$5:$B$204,MATCH(C830,'연차관리대장'!$A$5:$A$204,0)),""))</f>
        <v/>
      </c>
      <c r="E830" s="12">
        <f>IF(C830="","",IFERROR(INDEX('연차관리대장'!$C$5:$C$204,MATCH(C830,'연차관리대장'!$A$5:$A$204,0)),""))</f>
        <v/>
      </c>
      <c r="F830" s="12" t="n"/>
      <c r="G830" s="12" t="n"/>
      <c r="H830" s="12">
        <f>IF(F830="","",IF(OR(F830="오전 반차",F830="오후 반차"),0.5,IF(F830="연차",N(G830),0)))</f>
        <v/>
      </c>
      <c r="I830" s="7" t="n"/>
      <c r="J830" s="12" t="n"/>
      <c r="K830" s="12" t="n"/>
      <c r="L830" s="14" t="n"/>
      <c r="M830" s="12">
        <f>IF(AND(C830="",F830=""),"",IF(C830="","사번 미기재",IF(ISNA(MATCH(C830,'연차관리대장'!$A$5:$A$204,0)),"대장에 없는 사번",IF(A830="","사용일 미기재",IF(AND(F830="연차",G830=""),"일수 미기재",IF(AND(G830&lt;&gt;"",ISNUMBER(SEARCH("반차",F830)),N(G830)&lt;&gt;0.5),"반차는 0.5일",""))))))</f>
        <v/>
      </c>
    </row>
    <row r="831">
      <c r="A831" s="7" t="n"/>
      <c r="B831" s="7" t="n"/>
      <c r="C831" s="12" t="n"/>
      <c r="D831" s="12">
        <f>IF(C831="","",IFERROR(INDEX('연차관리대장'!$B$5:$B$204,MATCH(C831,'연차관리대장'!$A$5:$A$204,0)),""))</f>
        <v/>
      </c>
      <c r="E831" s="12">
        <f>IF(C831="","",IFERROR(INDEX('연차관리대장'!$C$5:$C$204,MATCH(C831,'연차관리대장'!$A$5:$A$204,0)),""))</f>
        <v/>
      </c>
      <c r="F831" s="12" t="n"/>
      <c r="G831" s="12" t="n"/>
      <c r="H831" s="12">
        <f>IF(F831="","",IF(OR(F831="오전 반차",F831="오후 반차"),0.5,IF(F831="연차",N(G831),0)))</f>
        <v/>
      </c>
      <c r="I831" s="7" t="n"/>
      <c r="J831" s="12" t="n"/>
      <c r="K831" s="12" t="n"/>
      <c r="L831" s="14" t="n"/>
      <c r="M831" s="12">
        <f>IF(AND(C831="",F831=""),"",IF(C831="","사번 미기재",IF(ISNA(MATCH(C831,'연차관리대장'!$A$5:$A$204,0)),"대장에 없는 사번",IF(A831="","사용일 미기재",IF(AND(F831="연차",G831=""),"일수 미기재",IF(AND(G831&lt;&gt;"",ISNUMBER(SEARCH("반차",F831)),N(G831)&lt;&gt;0.5),"반차는 0.5일",""))))))</f>
        <v/>
      </c>
    </row>
    <row r="832">
      <c r="A832" s="7" t="n"/>
      <c r="B832" s="7" t="n"/>
      <c r="C832" s="12" t="n"/>
      <c r="D832" s="12">
        <f>IF(C832="","",IFERROR(INDEX('연차관리대장'!$B$5:$B$204,MATCH(C832,'연차관리대장'!$A$5:$A$204,0)),""))</f>
        <v/>
      </c>
      <c r="E832" s="12">
        <f>IF(C832="","",IFERROR(INDEX('연차관리대장'!$C$5:$C$204,MATCH(C832,'연차관리대장'!$A$5:$A$204,0)),""))</f>
        <v/>
      </c>
      <c r="F832" s="12" t="n"/>
      <c r="G832" s="12" t="n"/>
      <c r="H832" s="12">
        <f>IF(F832="","",IF(OR(F832="오전 반차",F832="오후 반차"),0.5,IF(F832="연차",N(G832),0)))</f>
        <v/>
      </c>
      <c r="I832" s="7" t="n"/>
      <c r="J832" s="12" t="n"/>
      <c r="K832" s="12" t="n"/>
      <c r="L832" s="14" t="n"/>
      <c r="M832" s="12">
        <f>IF(AND(C832="",F832=""),"",IF(C832="","사번 미기재",IF(ISNA(MATCH(C832,'연차관리대장'!$A$5:$A$204,0)),"대장에 없는 사번",IF(A832="","사용일 미기재",IF(AND(F832="연차",G832=""),"일수 미기재",IF(AND(G832&lt;&gt;"",ISNUMBER(SEARCH("반차",F832)),N(G832)&lt;&gt;0.5),"반차는 0.5일",""))))))</f>
        <v/>
      </c>
    </row>
    <row r="833">
      <c r="A833" s="7" t="n"/>
      <c r="B833" s="7" t="n"/>
      <c r="C833" s="12" t="n"/>
      <c r="D833" s="12">
        <f>IF(C833="","",IFERROR(INDEX('연차관리대장'!$B$5:$B$204,MATCH(C833,'연차관리대장'!$A$5:$A$204,0)),""))</f>
        <v/>
      </c>
      <c r="E833" s="12">
        <f>IF(C833="","",IFERROR(INDEX('연차관리대장'!$C$5:$C$204,MATCH(C833,'연차관리대장'!$A$5:$A$204,0)),""))</f>
        <v/>
      </c>
      <c r="F833" s="12" t="n"/>
      <c r="G833" s="12" t="n"/>
      <c r="H833" s="12">
        <f>IF(F833="","",IF(OR(F833="오전 반차",F833="오후 반차"),0.5,IF(F833="연차",N(G833),0)))</f>
        <v/>
      </c>
      <c r="I833" s="7" t="n"/>
      <c r="J833" s="12" t="n"/>
      <c r="K833" s="12" t="n"/>
      <c r="L833" s="14" t="n"/>
      <c r="M833" s="12">
        <f>IF(AND(C833="",F833=""),"",IF(C833="","사번 미기재",IF(ISNA(MATCH(C833,'연차관리대장'!$A$5:$A$204,0)),"대장에 없는 사번",IF(A833="","사용일 미기재",IF(AND(F833="연차",G833=""),"일수 미기재",IF(AND(G833&lt;&gt;"",ISNUMBER(SEARCH("반차",F833)),N(G833)&lt;&gt;0.5),"반차는 0.5일",""))))))</f>
        <v/>
      </c>
    </row>
    <row r="834">
      <c r="A834" s="7" t="n"/>
      <c r="B834" s="7" t="n"/>
      <c r="C834" s="12" t="n"/>
      <c r="D834" s="12">
        <f>IF(C834="","",IFERROR(INDEX('연차관리대장'!$B$5:$B$204,MATCH(C834,'연차관리대장'!$A$5:$A$204,0)),""))</f>
        <v/>
      </c>
      <c r="E834" s="12">
        <f>IF(C834="","",IFERROR(INDEX('연차관리대장'!$C$5:$C$204,MATCH(C834,'연차관리대장'!$A$5:$A$204,0)),""))</f>
        <v/>
      </c>
      <c r="F834" s="12" t="n"/>
      <c r="G834" s="12" t="n"/>
      <c r="H834" s="12">
        <f>IF(F834="","",IF(OR(F834="오전 반차",F834="오후 반차"),0.5,IF(F834="연차",N(G834),0)))</f>
        <v/>
      </c>
      <c r="I834" s="7" t="n"/>
      <c r="J834" s="12" t="n"/>
      <c r="K834" s="12" t="n"/>
      <c r="L834" s="14" t="n"/>
      <c r="M834" s="12">
        <f>IF(AND(C834="",F834=""),"",IF(C834="","사번 미기재",IF(ISNA(MATCH(C834,'연차관리대장'!$A$5:$A$204,0)),"대장에 없는 사번",IF(A834="","사용일 미기재",IF(AND(F834="연차",G834=""),"일수 미기재",IF(AND(G834&lt;&gt;"",ISNUMBER(SEARCH("반차",F834)),N(G834)&lt;&gt;0.5),"반차는 0.5일",""))))))</f>
        <v/>
      </c>
    </row>
    <row r="835">
      <c r="A835" s="7" t="n"/>
      <c r="B835" s="7" t="n"/>
      <c r="C835" s="12" t="n"/>
      <c r="D835" s="12">
        <f>IF(C835="","",IFERROR(INDEX('연차관리대장'!$B$5:$B$204,MATCH(C835,'연차관리대장'!$A$5:$A$204,0)),""))</f>
        <v/>
      </c>
      <c r="E835" s="12">
        <f>IF(C835="","",IFERROR(INDEX('연차관리대장'!$C$5:$C$204,MATCH(C835,'연차관리대장'!$A$5:$A$204,0)),""))</f>
        <v/>
      </c>
      <c r="F835" s="12" t="n"/>
      <c r="G835" s="12" t="n"/>
      <c r="H835" s="12">
        <f>IF(F835="","",IF(OR(F835="오전 반차",F835="오후 반차"),0.5,IF(F835="연차",N(G835),0)))</f>
        <v/>
      </c>
      <c r="I835" s="7" t="n"/>
      <c r="J835" s="12" t="n"/>
      <c r="K835" s="12" t="n"/>
      <c r="L835" s="14" t="n"/>
      <c r="M835" s="12">
        <f>IF(AND(C835="",F835=""),"",IF(C835="","사번 미기재",IF(ISNA(MATCH(C835,'연차관리대장'!$A$5:$A$204,0)),"대장에 없는 사번",IF(A835="","사용일 미기재",IF(AND(F835="연차",G835=""),"일수 미기재",IF(AND(G835&lt;&gt;"",ISNUMBER(SEARCH("반차",F835)),N(G835)&lt;&gt;0.5),"반차는 0.5일",""))))))</f>
        <v/>
      </c>
    </row>
    <row r="836">
      <c r="A836" s="7" t="n"/>
      <c r="B836" s="7" t="n"/>
      <c r="C836" s="12" t="n"/>
      <c r="D836" s="12">
        <f>IF(C836="","",IFERROR(INDEX('연차관리대장'!$B$5:$B$204,MATCH(C836,'연차관리대장'!$A$5:$A$204,0)),""))</f>
        <v/>
      </c>
      <c r="E836" s="12">
        <f>IF(C836="","",IFERROR(INDEX('연차관리대장'!$C$5:$C$204,MATCH(C836,'연차관리대장'!$A$5:$A$204,0)),""))</f>
        <v/>
      </c>
      <c r="F836" s="12" t="n"/>
      <c r="G836" s="12" t="n"/>
      <c r="H836" s="12">
        <f>IF(F836="","",IF(OR(F836="오전 반차",F836="오후 반차"),0.5,IF(F836="연차",N(G836),0)))</f>
        <v/>
      </c>
      <c r="I836" s="7" t="n"/>
      <c r="J836" s="12" t="n"/>
      <c r="K836" s="12" t="n"/>
      <c r="L836" s="14" t="n"/>
      <c r="M836" s="12">
        <f>IF(AND(C836="",F836=""),"",IF(C836="","사번 미기재",IF(ISNA(MATCH(C836,'연차관리대장'!$A$5:$A$204,0)),"대장에 없는 사번",IF(A836="","사용일 미기재",IF(AND(F836="연차",G836=""),"일수 미기재",IF(AND(G836&lt;&gt;"",ISNUMBER(SEARCH("반차",F836)),N(G836)&lt;&gt;0.5),"반차는 0.5일",""))))))</f>
        <v/>
      </c>
    </row>
    <row r="837">
      <c r="A837" s="7" t="n"/>
      <c r="B837" s="7" t="n"/>
      <c r="C837" s="12" t="n"/>
      <c r="D837" s="12">
        <f>IF(C837="","",IFERROR(INDEX('연차관리대장'!$B$5:$B$204,MATCH(C837,'연차관리대장'!$A$5:$A$204,0)),""))</f>
        <v/>
      </c>
      <c r="E837" s="12">
        <f>IF(C837="","",IFERROR(INDEX('연차관리대장'!$C$5:$C$204,MATCH(C837,'연차관리대장'!$A$5:$A$204,0)),""))</f>
        <v/>
      </c>
      <c r="F837" s="12" t="n"/>
      <c r="G837" s="12" t="n"/>
      <c r="H837" s="12">
        <f>IF(F837="","",IF(OR(F837="오전 반차",F837="오후 반차"),0.5,IF(F837="연차",N(G837),0)))</f>
        <v/>
      </c>
      <c r="I837" s="7" t="n"/>
      <c r="J837" s="12" t="n"/>
      <c r="K837" s="12" t="n"/>
      <c r="L837" s="14" t="n"/>
      <c r="M837" s="12">
        <f>IF(AND(C837="",F837=""),"",IF(C837="","사번 미기재",IF(ISNA(MATCH(C837,'연차관리대장'!$A$5:$A$204,0)),"대장에 없는 사번",IF(A837="","사용일 미기재",IF(AND(F837="연차",G837=""),"일수 미기재",IF(AND(G837&lt;&gt;"",ISNUMBER(SEARCH("반차",F837)),N(G837)&lt;&gt;0.5),"반차는 0.5일",""))))))</f>
        <v/>
      </c>
    </row>
    <row r="838">
      <c r="A838" s="7" t="n"/>
      <c r="B838" s="7" t="n"/>
      <c r="C838" s="12" t="n"/>
      <c r="D838" s="12">
        <f>IF(C838="","",IFERROR(INDEX('연차관리대장'!$B$5:$B$204,MATCH(C838,'연차관리대장'!$A$5:$A$204,0)),""))</f>
        <v/>
      </c>
      <c r="E838" s="12">
        <f>IF(C838="","",IFERROR(INDEX('연차관리대장'!$C$5:$C$204,MATCH(C838,'연차관리대장'!$A$5:$A$204,0)),""))</f>
        <v/>
      </c>
      <c r="F838" s="12" t="n"/>
      <c r="G838" s="12" t="n"/>
      <c r="H838" s="12">
        <f>IF(F838="","",IF(OR(F838="오전 반차",F838="오후 반차"),0.5,IF(F838="연차",N(G838),0)))</f>
        <v/>
      </c>
      <c r="I838" s="7" t="n"/>
      <c r="J838" s="12" t="n"/>
      <c r="K838" s="12" t="n"/>
      <c r="L838" s="14" t="n"/>
      <c r="M838" s="12">
        <f>IF(AND(C838="",F838=""),"",IF(C838="","사번 미기재",IF(ISNA(MATCH(C838,'연차관리대장'!$A$5:$A$204,0)),"대장에 없는 사번",IF(A838="","사용일 미기재",IF(AND(F838="연차",G838=""),"일수 미기재",IF(AND(G838&lt;&gt;"",ISNUMBER(SEARCH("반차",F838)),N(G838)&lt;&gt;0.5),"반차는 0.5일",""))))))</f>
        <v/>
      </c>
    </row>
    <row r="839">
      <c r="A839" s="7" t="n"/>
      <c r="B839" s="7" t="n"/>
      <c r="C839" s="12" t="n"/>
      <c r="D839" s="12">
        <f>IF(C839="","",IFERROR(INDEX('연차관리대장'!$B$5:$B$204,MATCH(C839,'연차관리대장'!$A$5:$A$204,0)),""))</f>
        <v/>
      </c>
      <c r="E839" s="12">
        <f>IF(C839="","",IFERROR(INDEX('연차관리대장'!$C$5:$C$204,MATCH(C839,'연차관리대장'!$A$5:$A$204,0)),""))</f>
        <v/>
      </c>
      <c r="F839" s="12" t="n"/>
      <c r="G839" s="12" t="n"/>
      <c r="H839" s="12">
        <f>IF(F839="","",IF(OR(F839="오전 반차",F839="오후 반차"),0.5,IF(F839="연차",N(G839),0)))</f>
        <v/>
      </c>
      <c r="I839" s="7" t="n"/>
      <c r="J839" s="12" t="n"/>
      <c r="K839" s="12" t="n"/>
      <c r="L839" s="14" t="n"/>
      <c r="M839" s="12">
        <f>IF(AND(C839="",F839=""),"",IF(C839="","사번 미기재",IF(ISNA(MATCH(C839,'연차관리대장'!$A$5:$A$204,0)),"대장에 없는 사번",IF(A839="","사용일 미기재",IF(AND(F839="연차",G839=""),"일수 미기재",IF(AND(G839&lt;&gt;"",ISNUMBER(SEARCH("반차",F839)),N(G839)&lt;&gt;0.5),"반차는 0.5일",""))))))</f>
        <v/>
      </c>
    </row>
    <row r="840">
      <c r="A840" s="7" t="n"/>
      <c r="B840" s="7" t="n"/>
      <c r="C840" s="12" t="n"/>
      <c r="D840" s="12">
        <f>IF(C840="","",IFERROR(INDEX('연차관리대장'!$B$5:$B$204,MATCH(C840,'연차관리대장'!$A$5:$A$204,0)),""))</f>
        <v/>
      </c>
      <c r="E840" s="12">
        <f>IF(C840="","",IFERROR(INDEX('연차관리대장'!$C$5:$C$204,MATCH(C840,'연차관리대장'!$A$5:$A$204,0)),""))</f>
        <v/>
      </c>
      <c r="F840" s="12" t="n"/>
      <c r="G840" s="12" t="n"/>
      <c r="H840" s="12">
        <f>IF(F840="","",IF(OR(F840="오전 반차",F840="오후 반차"),0.5,IF(F840="연차",N(G840),0)))</f>
        <v/>
      </c>
      <c r="I840" s="7" t="n"/>
      <c r="J840" s="12" t="n"/>
      <c r="K840" s="12" t="n"/>
      <c r="L840" s="14" t="n"/>
      <c r="M840" s="12">
        <f>IF(AND(C840="",F840=""),"",IF(C840="","사번 미기재",IF(ISNA(MATCH(C840,'연차관리대장'!$A$5:$A$204,0)),"대장에 없는 사번",IF(A840="","사용일 미기재",IF(AND(F840="연차",G840=""),"일수 미기재",IF(AND(G840&lt;&gt;"",ISNUMBER(SEARCH("반차",F840)),N(G840)&lt;&gt;0.5),"반차는 0.5일",""))))))</f>
        <v/>
      </c>
    </row>
    <row r="841">
      <c r="A841" s="7" t="n"/>
      <c r="B841" s="7" t="n"/>
      <c r="C841" s="12" t="n"/>
      <c r="D841" s="12">
        <f>IF(C841="","",IFERROR(INDEX('연차관리대장'!$B$5:$B$204,MATCH(C841,'연차관리대장'!$A$5:$A$204,0)),""))</f>
        <v/>
      </c>
      <c r="E841" s="12">
        <f>IF(C841="","",IFERROR(INDEX('연차관리대장'!$C$5:$C$204,MATCH(C841,'연차관리대장'!$A$5:$A$204,0)),""))</f>
        <v/>
      </c>
      <c r="F841" s="12" t="n"/>
      <c r="G841" s="12" t="n"/>
      <c r="H841" s="12">
        <f>IF(F841="","",IF(OR(F841="오전 반차",F841="오후 반차"),0.5,IF(F841="연차",N(G841),0)))</f>
        <v/>
      </c>
      <c r="I841" s="7" t="n"/>
      <c r="J841" s="12" t="n"/>
      <c r="K841" s="12" t="n"/>
      <c r="L841" s="14" t="n"/>
      <c r="M841" s="12">
        <f>IF(AND(C841="",F841=""),"",IF(C841="","사번 미기재",IF(ISNA(MATCH(C841,'연차관리대장'!$A$5:$A$204,0)),"대장에 없는 사번",IF(A841="","사용일 미기재",IF(AND(F841="연차",G841=""),"일수 미기재",IF(AND(G841&lt;&gt;"",ISNUMBER(SEARCH("반차",F841)),N(G841)&lt;&gt;0.5),"반차는 0.5일",""))))))</f>
        <v/>
      </c>
    </row>
    <row r="842">
      <c r="A842" s="7" t="n"/>
      <c r="B842" s="7" t="n"/>
      <c r="C842" s="12" t="n"/>
      <c r="D842" s="12">
        <f>IF(C842="","",IFERROR(INDEX('연차관리대장'!$B$5:$B$204,MATCH(C842,'연차관리대장'!$A$5:$A$204,0)),""))</f>
        <v/>
      </c>
      <c r="E842" s="12">
        <f>IF(C842="","",IFERROR(INDEX('연차관리대장'!$C$5:$C$204,MATCH(C842,'연차관리대장'!$A$5:$A$204,0)),""))</f>
        <v/>
      </c>
      <c r="F842" s="12" t="n"/>
      <c r="G842" s="12" t="n"/>
      <c r="H842" s="12">
        <f>IF(F842="","",IF(OR(F842="오전 반차",F842="오후 반차"),0.5,IF(F842="연차",N(G842),0)))</f>
        <v/>
      </c>
      <c r="I842" s="7" t="n"/>
      <c r="J842" s="12" t="n"/>
      <c r="K842" s="12" t="n"/>
      <c r="L842" s="14" t="n"/>
      <c r="M842" s="12">
        <f>IF(AND(C842="",F842=""),"",IF(C842="","사번 미기재",IF(ISNA(MATCH(C842,'연차관리대장'!$A$5:$A$204,0)),"대장에 없는 사번",IF(A842="","사용일 미기재",IF(AND(F842="연차",G842=""),"일수 미기재",IF(AND(G842&lt;&gt;"",ISNUMBER(SEARCH("반차",F842)),N(G842)&lt;&gt;0.5),"반차는 0.5일",""))))))</f>
        <v/>
      </c>
    </row>
    <row r="843">
      <c r="A843" s="7" t="n"/>
      <c r="B843" s="7" t="n"/>
      <c r="C843" s="12" t="n"/>
      <c r="D843" s="12">
        <f>IF(C843="","",IFERROR(INDEX('연차관리대장'!$B$5:$B$204,MATCH(C843,'연차관리대장'!$A$5:$A$204,0)),""))</f>
        <v/>
      </c>
      <c r="E843" s="12">
        <f>IF(C843="","",IFERROR(INDEX('연차관리대장'!$C$5:$C$204,MATCH(C843,'연차관리대장'!$A$5:$A$204,0)),""))</f>
        <v/>
      </c>
      <c r="F843" s="12" t="n"/>
      <c r="G843" s="12" t="n"/>
      <c r="H843" s="12">
        <f>IF(F843="","",IF(OR(F843="오전 반차",F843="오후 반차"),0.5,IF(F843="연차",N(G843),0)))</f>
        <v/>
      </c>
      <c r="I843" s="7" t="n"/>
      <c r="J843" s="12" t="n"/>
      <c r="K843" s="12" t="n"/>
      <c r="L843" s="14" t="n"/>
      <c r="M843" s="12">
        <f>IF(AND(C843="",F843=""),"",IF(C843="","사번 미기재",IF(ISNA(MATCH(C843,'연차관리대장'!$A$5:$A$204,0)),"대장에 없는 사번",IF(A843="","사용일 미기재",IF(AND(F843="연차",G843=""),"일수 미기재",IF(AND(G843&lt;&gt;"",ISNUMBER(SEARCH("반차",F843)),N(G843)&lt;&gt;0.5),"반차는 0.5일",""))))))</f>
        <v/>
      </c>
    </row>
    <row r="844">
      <c r="A844" s="7" t="n"/>
      <c r="B844" s="7" t="n"/>
      <c r="C844" s="12" t="n"/>
      <c r="D844" s="12">
        <f>IF(C844="","",IFERROR(INDEX('연차관리대장'!$B$5:$B$204,MATCH(C844,'연차관리대장'!$A$5:$A$204,0)),""))</f>
        <v/>
      </c>
      <c r="E844" s="12">
        <f>IF(C844="","",IFERROR(INDEX('연차관리대장'!$C$5:$C$204,MATCH(C844,'연차관리대장'!$A$5:$A$204,0)),""))</f>
        <v/>
      </c>
      <c r="F844" s="12" t="n"/>
      <c r="G844" s="12" t="n"/>
      <c r="H844" s="12">
        <f>IF(F844="","",IF(OR(F844="오전 반차",F844="오후 반차"),0.5,IF(F844="연차",N(G844),0)))</f>
        <v/>
      </c>
      <c r="I844" s="7" t="n"/>
      <c r="J844" s="12" t="n"/>
      <c r="K844" s="12" t="n"/>
      <c r="L844" s="14" t="n"/>
      <c r="M844" s="12">
        <f>IF(AND(C844="",F844=""),"",IF(C844="","사번 미기재",IF(ISNA(MATCH(C844,'연차관리대장'!$A$5:$A$204,0)),"대장에 없는 사번",IF(A844="","사용일 미기재",IF(AND(F844="연차",G844=""),"일수 미기재",IF(AND(G844&lt;&gt;"",ISNUMBER(SEARCH("반차",F844)),N(G844)&lt;&gt;0.5),"반차는 0.5일",""))))))</f>
        <v/>
      </c>
    </row>
    <row r="845">
      <c r="A845" s="7" t="n"/>
      <c r="B845" s="7" t="n"/>
      <c r="C845" s="12" t="n"/>
      <c r="D845" s="12">
        <f>IF(C845="","",IFERROR(INDEX('연차관리대장'!$B$5:$B$204,MATCH(C845,'연차관리대장'!$A$5:$A$204,0)),""))</f>
        <v/>
      </c>
      <c r="E845" s="12">
        <f>IF(C845="","",IFERROR(INDEX('연차관리대장'!$C$5:$C$204,MATCH(C845,'연차관리대장'!$A$5:$A$204,0)),""))</f>
        <v/>
      </c>
      <c r="F845" s="12" t="n"/>
      <c r="G845" s="12" t="n"/>
      <c r="H845" s="12">
        <f>IF(F845="","",IF(OR(F845="오전 반차",F845="오후 반차"),0.5,IF(F845="연차",N(G845),0)))</f>
        <v/>
      </c>
      <c r="I845" s="7" t="n"/>
      <c r="J845" s="12" t="n"/>
      <c r="K845" s="12" t="n"/>
      <c r="L845" s="14" t="n"/>
      <c r="M845" s="12">
        <f>IF(AND(C845="",F845=""),"",IF(C845="","사번 미기재",IF(ISNA(MATCH(C845,'연차관리대장'!$A$5:$A$204,0)),"대장에 없는 사번",IF(A845="","사용일 미기재",IF(AND(F845="연차",G845=""),"일수 미기재",IF(AND(G845&lt;&gt;"",ISNUMBER(SEARCH("반차",F845)),N(G845)&lt;&gt;0.5),"반차는 0.5일",""))))))</f>
        <v/>
      </c>
    </row>
    <row r="846">
      <c r="A846" s="7" t="n"/>
      <c r="B846" s="7" t="n"/>
      <c r="C846" s="12" t="n"/>
      <c r="D846" s="12">
        <f>IF(C846="","",IFERROR(INDEX('연차관리대장'!$B$5:$B$204,MATCH(C846,'연차관리대장'!$A$5:$A$204,0)),""))</f>
        <v/>
      </c>
      <c r="E846" s="12">
        <f>IF(C846="","",IFERROR(INDEX('연차관리대장'!$C$5:$C$204,MATCH(C846,'연차관리대장'!$A$5:$A$204,0)),""))</f>
        <v/>
      </c>
      <c r="F846" s="12" t="n"/>
      <c r="G846" s="12" t="n"/>
      <c r="H846" s="12">
        <f>IF(F846="","",IF(OR(F846="오전 반차",F846="오후 반차"),0.5,IF(F846="연차",N(G846),0)))</f>
        <v/>
      </c>
      <c r="I846" s="7" t="n"/>
      <c r="J846" s="12" t="n"/>
      <c r="K846" s="12" t="n"/>
      <c r="L846" s="14" t="n"/>
      <c r="M846" s="12">
        <f>IF(AND(C846="",F846=""),"",IF(C846="","사번 미기재",IF(ISNA(MATCH(C846,'연차관리대장'!$A$5:$A$204,0)),"대장에 없는 사번",IF(A846="","사용일 미기재",IF(AND(F846="연차",G846=""),"일수 미기재",IF(AND(G846&lt;&gt;"",ISNUMBER(SEARCH("반차",F846)),N(G846)&lt;&gt;0.5),"반차는 0.5일",""))))))</f>
        <v/>
      </c>
    </row>
    <row r="847">
      <c r="A847" s="7" t="n"/>
      <c r="B847" s="7" t="n"/>
      <c r="C847" s="12" t="n"/>
      <c r="D847" s="12">
        <f>IF(C847="","",IFERROR(INDEX('연차관리대장'!$B$5:$B$204,MATCH(C847,'연차관리대장'!$A$5:$A$204,0)),""))</f>
        <v/>
      </c>
      <c r="E847" s="12">
        <f>IF(C847="","",IFERROR(INDEX('연차관리대장'!$C$5:$C$204,MATCH(C847,'연차관리대장'!$A$5:$A$204,0)),""))</f>
        <v/>
      </c>
      <c r="F847" s="12" t="n"/>
      <c r="G847" s="12" t="n"/>
      <c r="H847" s="12">
        <f>IF(F847="","",IF(OR(F847="오전 반차",F847="오후 반차"),0.5,IF(F847="연차",N(G847),0)))</f>
        <v/>
      </c>
      <c r="I847" s="7" t="n"/>
      <c r="J847" s="12" t="n"/>
      <c r="K847" s="12" t="n"/>
      <c r="L847" s="14" t="n"/>
      <c r="M847" s="12">
        <f>IF(AND(C847="",F847=""),"",IF(C847="","사번 미기재",IF(ISNA(MATCH(C847,'연차관리대장'!$A$5:$A$204,0)),"대장에 없는 사번",IF(A847="","사용일 미기재",IF(AND(F847="연차",G847=""),"일수 미기재",IF(AND(G847&lt;&gt;"",ISNUMBER(SEARCH("반차",F847)),N(G847)&lt;&gt;0.5),"반차는 0.5일",""))))))</f>
        <v/>
      </c>
    </row>
    <row r="848">
      <c r="A848" s="7" t="n"/>
      <c r="B848" s="7" t="n"/>
      <c r="C848" s="12" t="n"/>
      <c r="D848" s="12">
        <f>IF(C848="","",IFERROR(INDEX('연차관리대장'!$B$5:$B$204,MATCH(C848,'연차관리대장'!$A$5:$A$204,0)),""))</f>
        <v/>
      </c>
      <c r="E848" s="12">
        <f>IF(C848="","",IFERROR(INDEX('연차관리대장'!$C$5:$C$204,MATCH(C848,'연차관리대장'!$A$5:$A$204,0)),""))</f>
        <v/>
      </c>
      <c r="F848" s="12" t="n"/>
      <c r="G848" s="12" t="n"/>
      <c r="H848" s="12">
        <f>IF(F848="","",IF(OR(F848="오전 반차",F848="오후 반차"),0.5,IF(F848="연차",N(G848),0)))</f>
        <v/>
      </c>
      <c r="I848" s="7" t="n"/>
      <c r="J848" s="12" t="n"/>
      <c r="K848" s="12" t="n"/>
      <c r="L848" s="14" t="n"/>
      <c r="M848" s="12">
        <f>IF(AND(C848="",F848=""),"",IF(C848="","사번 미기재",IF(ISNA(MATCH(C848,'연차관리대장'!$A$5:$A$204,0)),"대장에 없는 사번",IF(A848="","사용일 미기재",IF(AND(F848="연차",G848=""),"일수 미기재",IF(AND(G848&lt;&gt;"",ISNUMBER(SEARCH("반차",F848)),N(G848)&lt;&gt;0.5),"반차는 0.5일",""))))))</f>
        <v/>
      </c>
    </row>
    <row r="849">
      <c r="A849" s="7" t="n"/>
      <c r="B849" s="7" t="n"/>
      <c r="C849" s="12" t="n"/>
      <c r="D849" s="12">
        <f>IF(C849="","",IFERROR(INDEX('연차관리대장'!$B$5:$B$204,MATCH(C849,'연차관리대장'!$A$5:$A$204,0)),""))</f>
        <v/>
      </c>
      <c r="E849" s="12">
        <f>IF(C849="","",IFERROR(INDEX('연차관리대장'!$C$5:$C$204,MATCH(C849,'연차관리대장'!$A$5:$A$204,0)),""))</f>
        <v/>
      </c>
      <c r="F849" s="12" t="n"/>
      <c r="G849" s="12" t="n"/>
      <c r="H849" s="12">
        <f>IF(F849="","",IF(OR(F849="오전 반차",F849="오후 반차"),0.5,IF(F849="연차",N(G849),0)))</f>
        <v/>
      </c>
      <c r="I849" s="7" t="n"/>
      <c r="J849" s="12" t="n"/>
      <c r="K849" s="12" t="n"/>
      <c r="L849" s="14" t="n"/>
      <c r="M849" s="12">
        <f>IF(AND(C849="",F849=""),"",IF(C849="","사번 미기재",IF(ISNA(MATCH(C849,'연차관리대장'!$A$5:$A$204,0)),"대장에 없는 사번",IF(A849="","사용일 미기재",IF(AND(F849="연차",G849=""),"일수 미기재",IF(AND(G849&lt;&gt;"",ISNUMBER(SEARCH("반차",F849)),N(G849)&lt;&gt;0.5),"반차는 0.5일",""))))))</f>
        <v/>
      </c>
    </row>
    <row r="850">
      <c r="A850" s="7" t="n"/>
      <c r="B850" s="7" t="n"/>
      <c r="C850" s="12" t="n"/>
      <c r="D850" s="12">
        <f>IF(C850="","",IFERROR(INDEX('연차관리대장'!$B$5:$B$204,MATCH(C850,'연차관리대장'!$A$5:$A$204,0)),""))</f>
        <v/>
      </c>
      <c r="E850" s="12">
        <f>IF(C850="","",IFERROR(INDEX('연차관리대장'!$C$5:$C$204,MATCH(C850,'연차관리대장'!$A$5:$A$204,0)),""))</f>
        <v/>
      </c>
      <c r="F850" s="12" t="n"/>
      <c r="G850" s="12" t="n"/>
      <c r="H850" s="12">
        <f>IF(F850="","",IF(OR(F850="오전 반차",F850="오후 반차"),0.5,IF(F850="연차",N(G850),0)))</f>
        <v/>
      </c>
      <c r="I850" s="7" t="n"/>
      <c r="J850" s="12" t="n"/>
      <c r="K850" s="12" t="n"/>
      <c r="L850" s="14" t="n"/>
      <c r="M850" s="12">
        <f>IF(AND(C850="",F850=""),"",IF(C850="","사번 미기재",IF(ISNA(MATCH(C850,'연차관리대장'!$A$5:$A$204,0)),"대장에 없는 사번",IF(A850="","사용일 미기재",IF(AND(F850="연차",G850=""),"일수 미기재",IF(AND(G850&lt;&gt;"",ISNUMBER(SEARCH("반차",F850)),N(G850)&lt;&gt;0.5),"반차는 0.5일",""))))))</f>
        <v/>
      </c>
    </row>
    <row r="851">
      <c r="A851" s="7" t="n"/>
      <c r="B851" s="7" t="n"/>
      <c r="C851" s="12" t="n"/>
      <c r="D851" s="12">
        <f>IF(C851="","",IFERROR(INDEX('연차관리대장'!$B$5:$B$204,MATCH(C851,'연차관리대장'!$A$5:$A$204,0)),""))</f>
        <v/>
      </c>
      <c r="E851" s="12">
        <f>IF(C851="","",IFERROR(INDEX('연차관리대장'!$C$5:$C$204,MATCH(C851,'연차관리대장'!$A$5:$A$204,0)),""))</f>
        <v/>
      </c>
      <c r="F851" s="12" t="n"/>
      <c r="G851" s="12" t="n"/>
      <c r="H851" s="12">
        <f>IF(F851="","",IF(OR(F851="오전 반차",F851="오후 반차"),0.5,IF(F851="연차",N(G851),0)))</f>
        <v/>
      </c>
      <c r="I851" s="7" t="n"/>
      <c r="J851" s="12" t="n"/>
      <c r="K851" s="12" t="n"/>
      <c r="L851" s="14" t="n"/>
      <c r="M851" s="12">
        <f>IF(AND(C851="",F851=""),"",IF(C851="","사번 미기재",IF(ISNA(MATCH(C851,'연차관리대장'!$A$5:$A$204,0)),"대장에 없는 사번",IF(A851="","사용일 미기재",IF(AND(F851="연차",G851=""),"일수 미기재",IF(AND(G851&lt;&gt;"",ISNUMBER(SEARCH("반차",F851)),N(G851)&lt;&gt;0.5),"반차는 0.5일",""))))))</f>
        <v/>
      </c>
    </row>
    <row r="852">
      <c r="A852" s="7" t="n"/>
      <c r="B852" s="7" t="n"/>
      <c r="C852" s="12" t="n"/>
      <c r="D852" s="12">
        <f>IF(C852="","",IFERROR(INDEX('연차관리대장'!$B$5:$B$204,MATCH(C852,'연차관리대장'!$A$5:$A$204,0)),""))</f>
        <v/>
      </c>
      <c r="E852" s="12">
        <f>IF(C852="","",IFERROR(INDEX('연차관리대장'!$C$5:$C$204,MATCH(C852,'연차관리대장'!$A$5:$A$204,0)),""))</f>
        <v/>
      </c>
      <c r="F852" s="12" t="n"/>
      <c r="G852" s="12" t="n"/>
      <c r="H852" s="12">
        <f>IF(F852="","",IF(OR(F852="오전 반차",F852="오후 반차"),0.5,IF(F852="연차",N(G852),0)))</f>
        <v/>
      </c>
      <c r="I852" s="7" t="n"/>
      <c r="J852" s="12" t="n"/>
      <c r="K852" s="12" t="n"/>
      <c r="L852" s="14" t="n"/>
      <c r="M852" s="12">
        <f>IF(AND(C852="",F852=""),"",IF(C852="","사번 미기재",IF(ISNA(MATCH(C852,'연차관리대장'!$A$5:$A$204,0)),"대장에 없는 사번",IF(A852="","사용일 미기재",IF(AND(F852="연차",G852=""),"일수 미기재",IF(AND(G852&lt;&gt;"",ISNUMBER(SEARCH("반차",F852)),N(G852)&lt;&gt;0.5),"반차는 0.5일",""))))))</f>
        <v/>
      </c>
    </row>
    <row r="853">
      <c r="A853" s="7" t="n"/>
      <c r="B853" s="7" t="n"/>
      <c r="C853" s="12" t="n"/>
      <c r="D853" s="12">
        <f>IF(C853="","",IFERROR(INDEX('연차관리대장'!$B$5:$B$204,MATCH(C853,'연차관리대장'!$A$5:$A$204,0)),""))</f>
        <v/>
      </c>
      <c r="E853" s="12">
        <f>IF(C853="","",IFERROR(INDEX('연차관리대장'!$C$5:$C$204,MATCH(C853,'연차관리대장'!$A$5:$A$204,0)),""))</f>
        <v/>
      </c>
      <c r="F853" s="12" t="n"/>
      <c r="G853" s="12" t="n"/>
      <c r="H853" s="12">
        <f>IF(F853="","",IF(OR(F853="오전 반차",F853="오후 반차"),0.5,IF(F853="연차",N(G853),0)))</f>
        <v/>
      </c>
      <c r="I853" s="7" t="n"/>
      <c r="J853" s="12" t="n"/>
      <c r="K853" s="12" t="n"/>
      <c r="L853" s="14" t="n"/>
      <c r="M853" s="12">
        <f>IF(AND(C853="",F853=""),"",IF(C853="","사번 미기재",IF(ISNA(MATCH(C853,'연차관리대장'!$A$5:$A$204,0)),"대장에 없는 사번",IF(A853="","사용일 미기재",IF(AND(F853="연차",G853=""),"일수 미기재",IF(AND(G853&lt;&gt;"",ISNUMBER(SEARCH("반차",F853)),N(G853)&lt;&gt;0.5),"반차는 0.5일",""))))))</f>
        <v/>
      </c>
    </row>
    <row r="854">
      <c r="A854" s="7" t="n"/>
      <c r="B854" s="7" t="n"/>
      <c r="C854" s="12" t="n"/>
      <c r="D854" s="12">
        <f>IF(C854="","",IFERROR(INDEX('연차관리대장'!$B$5:$B$204,MATCH(C854,'연차관리대장'!$A$5:$A$204,0)),""))</f>
        <v/>
      </c>
      <c r="E854" s="12">
        <f>IF(C854="","",IFERROR(INDEX('연차관리대장'!$C$5:$C$204,MATCH(C854,'연차관리대장'!$A$5:$A$204,0)),""))</f>
        <v/>
      </c>
      <c r="F854" s="12" t="n"/>
      <c r="G854" s="12" t="n"/>
      <c r="H854" s="12">
        <f>IF(F854="","",IF(OR(F854="오전 반차",F854="오후 반차"),0.5,IF(F854="연차",N(G854),0)))</f>
        <v/>
      </c>
      <c r="I854" s="7" t="n"/>
      <c r="J854" s="12" t="n"/>
      <c r="K854" s="12" t="n"/>
      <c r="L854" s="14" t="n"/>
      <c r="M854" s="12">
        <f>IF(AND(C854="",F854=""),"",IF(C854="","사번 미기재",IF(ISNA(MATCH(C854,'연차관리대장'!$A$5:$A$204,0)),"대장에 없는 사번",IF(A854="","사용일 미기재",IF(AND(F854="연차",G854=""),"일수 미기재",IF(AND(G854&lt;&gt;"",ISNUMBER(SEARCH("반차",F854)),N(G854)&lt;&gt;0.5),"반차는 0.5일",""))))))</f>
        <v/>
      </c>
    </row>
    <row r="855">
      <c r="A855" s="7" t="n"/>
      <c r="B855" s="7" t="n"/>
      <c r="C855" s="12" t="n"/>
      <c r="D855" s="12">
        <f>IF(C855="","",IFERROR(INDEX('연차관리대장'!$B$5:$B$204,MATCH(C855,'연차관리대장'!$A$5:$A$204,0)),""))</f>
        <v/>
      </c>
      <c r="E855" s="12">
        <f>IF(C855="","",IFERROR(INDEX('연차관리대장'!$C$5:$C$204,MATCH(C855,'연차관리대장'!$A$5:$A$204,0)),""))</f>
        <v/>
      </c>
      <c r="F855" s="12" t="n"/>
      <c r="G855" s="12" t="n"/>
      <c r="H855" s="12">
        <f>IF(F855="","",IF(OR(F855="오전 반차",F855="오후 반차"),0.5,IF(F855="연차",N(G855),0)))</f>
        <v/>
      </c>
      <c r="I855" s="7" t="n"/>
      <c r="J855" s="12" t="n"/>
      <c r="K855" s="12" t="n"/>
      <c r="L855" s="14" t="n"/>
      <c r="M855" s="12">
        <f>IF(AND(C855="",F855=""),"",IF(C855="","사번 미기재",IF(ISNA(MATCH(C855,'연차관리대장'!$A$5:$A$204,0)),"대장에 없는 사번",IF(A855="","사용일 미기재",IF(AND(F855="연차",G855=""),"일수 미기재",IF(AND(G855&lt;&gt;"",ISNUMBER(SEARCH("반차",F855)),N(G855)&lt;&gt;0.5),"반차는 0.5일",""))))))</f>
        <v/>
      </c>
    </row>
    <row r="856">
      <c r="A856" s="7" t="n"/>
      <c r="B856" s="7" t="n"/>
      <c r="C856" s="12" t="n"/>
      <c r="D856" s="12">
        <f>IF(C856="","",IFERROR(INDEX('연차관리대장'!$B$5:$B$204,MATCH(C856,'연차관리대장'!$A$5:$A$204,0)),""))</f>
        <v/>
      </c>
      <c r="E856" s="12">
        <f>IF(C856="","",IFERROR(INDEX('연차관리대장'!$C$5:$C$204,MATCH(C856,'연차관리대장'!$A$5:$A$204,0)),""))</f>
        <v/>
      </c>
      <c r="F856" s="12" t="n"/>
      <c r="G856" s="12" t="n"/>
      <c r="H856" s="12">
        <f>IF(F856="","",IF(OR(F856="오전 반차",F856="오후 반차"),0.5,IF(F856="연차",N(G856),0)))</f>
        <v/>
      </c>
      <c r="I856" s="7" t="n"/>
      <c r="J856" s="12" t="n"/>
      <c r="K856" s="12" t="n"/>
      <c r="L856" s="14" t="n"/>
      <c r="M856" s="12">
        <f>IF(AND(C856="",F856=""),"",IF(C856="","사번 미기재",IF(ISNA(MATCH(C856,'연차관리대장'!$A$5:$A$204,0)),"대장에 없는 사번",IF(A856="","사용일 미기재",IF(AND(F856="연차",G856=""),"일수 미기재",IF(AND(G856&lt;&gt;"",ISNUMBER(SEARCH("반차",F856)),N(G856)&lt;&gt;0.5),"반차는 0.5일",""))))))</f>
        <v/>
      </c>
    </row>
    <row r="857">
      <c r="A857" s="7" t="n"/>
      <c r="B857" s="7" t="n"/>
      <c r="C857" s="12" t="n"/>
      <c r="D857" s="12">
        <f>IF(C857="","",IFERROR(INDEX('연차관리대장'!$B$5:$B$204,MATCH(C857,'연차관리대장'!$A$5:$A$204,0)),""))</f>
        <v/>
      </c>
      <c r="E857" s="12">
        <f>IF(C857="","",IFERROR(INDEX('연차관리대장'!$C$5:$C$204,MATCH(C857,'연차관리대장'!$A$5:$A$204,0)),""))</f>
        <v/>
      </c>
      <c r="F857" s="12" t="n"/>
      <c r="G857" s="12" t="n"/>
      <c r="H857" s="12">
        <f>IF(F857="","",IF(OR(F857="오전 반차",F857="오후 반차"),0.5,IF(F857="연차",N(G857),0)))</f>
        <v/>
      </c>
      <c r="I857" s="7" t="n"/>
      <c r="J857" s="12" t="n"/>
      <c r="K857" s="12" t="n"/>
      <c r="L857" s="14" t="n"/>
      <c r="M857" s="12">
        <f>IF(AND(C857="",F857=""),"",IF(C857="","사번 미기재",IF(ISNA(MATCH(C857,'연차관리대장'!$A$5:$A$204,0)),"대장에 없는 사번",IF(A857="","사용일 미기재",IF(AND(F857="연차",G857=""),"일수 미기재",IF(AND(G857&lt;&gt;"",ISNUMBER(SEARCH("반차",F857)),N(G857)&lt;&gt;0.5),"반차는 0.5일",""))))))</f>
        <v/>
      </c>
    </row>
    <row r="858">
      <c r="A858" s="7" t="n"/>
      <c r="B858" s="7" t="n"/>
      <c r="C858" s="12" t="n"/>
      <c r="D858" s="12">
        <f>IF(C858="","",IFERROR(INDEX('연차관리대장'!$B$5:$B$204,MATCH(C858,'연차관리대장'!$A$5:$A$204,0)),""))</f>
        <v/>
      </c>
      <c r="E858" s="12">
        <f>IF(C858="","",IFERROR(INDEX('연차관리대장'!$C$5:$C$204,MATCH(C858,'연차관리대장'!$A$5:$A$204,0)),""))</f>
        <v/>
      </c>
      <c r="F858" s="12" t="n"/>
      <c r="G858" s="12" t="n"/>
      <c r="H858" s="12">
        <f>IF(F858="","",IF(OR(F858="오전 반차",F858="오후 반차"),0.5,IF(F858="연차",N(G858),0)))</f>
        <v/>
      </c>
      <c r="I858" s="7" t="n"/>
      <c r="J858" s="12" t="n"/>
      <c r="K858" s="12" t="n"/>
      <c r="L858" s="14" t="n"/>
      <c r="M858" s="12">
        <f>IF(AND(C858="",F858=""),"",IF(C858="","사번 미기재",IF(ISNA(MATCH(C858,'연차관리대장'!$A$5:$A$204,0)),"대장에 없는 사번",IF(A858="","사용일 미기재",IF(AND(F858="연차",G858=""),"일수 미기재",IF(AND(G858&lt;&gt;"",ISNUMBER(SEARCH("반차",F858)),N(G858)&lt;&gt;0.5),"반차는 0.5일",""))))))</f>
        <v/>
      </c>
    </row>
    <row r="859">
      <c r="A859" s="7" t="n"/>
      <c r="B859" s="7" t="n"/>
      <c r="C859" s="12" t="n"/>
      <c r="D859" s="12">
        <f>IF(C859="","",IFERROR(INDEX('연차관리대장'!$B$5:$B$204,MATCH(C859,'연차관리대장'!$A$5:$A$204,0)),""))</f>
        <v/>
      </c>
      <c r="E859" s="12">
        <f>IF(C859="","",IFERROR(INDEX('연차관리대장'!$C$5:$C$204,MATCH(C859,'연차관리대장'!$A$5:$A$204,0)),""))</f>
        <v/>
      </c>
      <c r="F859" s="12" t="n"/>
      <c r="G859" s="12" t="n"/>
      <c r="H859" s="12">
        <f>IF(F859="","",IF(OR(F859="오전 반차",F859="오후 반차"),0.5,IF(F859="연차",N(G859),0)))</f>
        <v/>
      </c>
      <c r="I859" s="7" t="n"/>
      <c r="J859" s="12" t="n"/>
      <c r="K859" s="12" t="n"/>
      <c r="L859" s="14" t="n"/>
      <c r="M859" s="12">
        <f>IF(AND(C859="",F859=""),"",IF(C859="","사번 미기재",IF(ISNA(MATCH(C859,'연차관리대장'!$A$5:$A$204,0)),"대장에 없는 사번",IF(A859="","사용일 미기재",IF(AND(F859="연차",G859=""),"일수 미기재",IF(AND(G859&lt;&gt;"",ISNUMBER(SEARCH("반차",F859)),N(G859)&lt;&gt;0.5),"반차는 0.5일",""))))))</f>
        <v/>
      </c>
    </row>
    <row r="860">
      <c r="A860" s="7" t="n"/>
      <c r="B860" s="7" t="n"/>
      <c r="C860" s="12" t="n"/>
      <c r="D860" s="12">
        <f>IF(C860="","",IFERROR(INDEX('연차관리대장'!$B$5:$B$204,MATCH(C860,'연차관리대장'!$A$5:$A$204,0)),""))</f>
        <v/>
      </c>
      <c r="E860" s="12">
        <f>IF(C860="","",IFERROR(INDEX('연차관리대장'!$C$5:$C$204,MATCH(C860,'연차관리대장'!$A$5:$A$204,0)),""))</f>
        <v/>
      </c>
      <c r="F860" s="12" t="n"/>
      <c r="G860" s="12" t="n"/>
      <c r="H860" s="12">
        <f>IF(F860="","",IF(OR(F860="오전 반차",F860="오후 반차"),0.5,IF(F860="연차",N(G860),0)))</f>
        <v/>
      </c>
      <c r="I860" s="7" t="n"/>
      <c r="J860" s="12" t="n"/>
      <c r="K860" s="12" t="n"/>
      <c r="L860" s="14" t="n"/>
      <c r="M860" s="12">
        <f>IF(AND(C860="",F860=""),"",IF(C860="","사번 미기재",IF(ISNA(MATCH(C860,'연차관리대장'!$A$5:$A$204,0)),"대장에 없는 사번",IF(A860="","사용일 미기재",IF(AND(F860="연차",G860=""),"일수 미기재",IF(AND(G860&lt;&gt;"",ISNUMBER(SEARCH("반차",F860)),N(G860)&lt;&gt;0.5),"반차는 0.5일",""))))))</f>
        <v/>
      </c>
    </row>
    <row r="861">
      <c r="A861" s="7" t="n"/>
      <c r="B861" s="7" t="n"/>
      <c r="C861" s="12" t="n"/>
      <c r="D861" s="12">
        <f>IF(C861="","",IFERROR(INDEX('연차관리대장'!$B$5:$B$204,MATCH(C861,'연차관리대장'!$A$5:$A$204,0)),""))</f>
        <v/>
      </c>
      <c r="E861" s="12">
        <f>IF(C861="","",IFERROR(INDEX('연차관리대장'!$C$5:$C$204,MATCH(C861,'연차관리대장'!$A$5:$A$204,0)),""))</f>
        <v/>
      </c>
      <c r="F861" s="12" t="n"/>
      <c r="G861" s="12" t="n"/>
      <c r="H861" s="12">
        <f>IF(F861="","",IF(OR(F861="오전 반차",F861="오후 반차"),0.5,IF(F861="연차",N(G861),0)))</f>
        <v/>
      </c>
      <c r="I861" s="7" t="n"/>
      <c r="J861" s="12" t="n"/>
      <c r="K861" s="12" t="n"/>
      <c r="L861" s="14" t="n"/>
      <c r="M861" s="12">
        <f>IF(AND(C861="",F861=""),"",IF(C861="","사번 미기재",IF(ISNA(MATCH(C861,'연차관리대장'!$A$5:$A$204,0)),"대장에 없는 사번",IF(A861="","사용일 미기재",IF(AND(F861="연차",G861=""),"일수 미기재",IF(AND(G861&lt;&gt;"",ISNUMBER(SEARCH("반차",F861)),N(G861)&lt;&gt;0.5),"반차는 0.5일",""))))))</f>
        <v/>
      </c>
    </row>
    <row r="862">
      <c r="A862" s="7" t="n"/>
      <c r="B862" s="7" t="n"/>
      <c r="C862" s="12" t="n"/>
      <c r="D862" s="12">
        <f>IF(C862="","",IFERROR(INDEX('연차관리대장'!$B$5:$B$204,MATCH(C862,'연차관리대장'!$A$5:$A$204,0)),""))</f>
        <v/>
      </c>
      <c r="E862" s="12">
        <f>IF(C862="","",IFERROR(INDEX('연차관리대장'!$C$5:$C$204,MATCH(C862,'연차관리대장'!$A$5:$A$204,0)),""))</f>
        <v/>
      </c>
      <c r="F862" s="12" t="n"/>
      <c r="G862" s="12" t="n"/>
      <c r="H862" s="12">
        <f>IF(F862="","",IF(OR(F862="오전 반차",F862="오후 반차"),0.5,IF(F862="연차",N(G862),0)))</f>
        <v/>
      </c>
      <c r="I862" s="7" t="n"/>
      <c r="J862" s="12" t="n"/>
      <c r="K862" s="12" t="n"/>
      <c r="L862" s="14" t="n"/>
      <c r="M862" s="12">
        <f>IF(AND(C862="",F862=""),"",IF(C862="","사번 미기재",IF(ISNA(MATCH(C862,'연차관리대장'!$A$5:$A$204,0)),"대장에 없는 사번",IF(A862="","사용일 미기재",IF(AND(F862="연차",G862=""),"일수 미기재",IF(AND(G862&lt;&gt;"",ISNUMBER(SEARCH("반차",F862)),N(G862)&lt;&gt;0.5),"반차는 0.5일",""))))))</f>
        <v/>
      </c>
    </row>
    <row r="863">
      <c r="A863" s="7" t="n"/>
      <c r="B863" s="7" t="n"/>
      <c r="C863" s="12" t="n"/>
      <c r="D863" s="12">
        <f>IF(C863="","",IFERROR(INDEX('연차관리대장'!$B$5:$B$204,MATCH(C863,'연차관리대장'!$A$5:$A$204,0)),""))</f>
        <v/>
      </c>
      <c r="E863" s="12">
        <f>IF(C863="","",IFERROR(INDEX('연차관리대장'!$C$5:$C$204,MATCH(C863,'연차관리대장'!$A$5:$A$204,0)),""))</f>
        <v/>
      </c>
      <c r="F863" s="12" t="n"/>
      <c r="G863" s="12" t="n"/>
      <c r="H863" s="12">
        <f>IF(F863="","",IF(OR(F863="오전 반차",F863="오후 반차"),0.5,IF(F863="연차",N(G863),0)))</f>
        <v/>
      </c>
      <c r="I863" s="7" t="n"/>
      <c r="J863" s="12" t="n"/>
      <c r="K863" s="12" t="n"/>
      <c r="L863" s="14" t="n"/>
      <c r="M863" s="12">
        <f>IF(AND(C863="",F863=""),"",IF(C863="","사번 미기재",IF(ISNA(MATCH(C863,'연차관리대장'!$A$5:$A$204,0)),"대장에 없는 사번",IF(A863="","사용일 미기재",IF(AND(F863="연차",G863=""),"일수 미기재",IF(AND(G863&lt;&gt;"",ISNUMBER(SEARCH("반차",F863)),N(G863)&lt;&gt;0.5),"반차는 0.5일",""))))))</f>
        <v/>
      </c>
    </row>
    <row r="864">
      <c r="A864" s="7" t="n"/>
      <c r="B864" s="7" t="n"/>
      <c r="C864" s="12" t="n"/>
      <c r="D864" s="12">
        <f>IF(C864="","",IFERROR(INDEX('연차관리대장'!$B$5:$B$204,MATCH(C864,'연차관리대장'!$A$5:$A$204,0)),""))</f>
        <v/>
      </c>
      <c r="E864" s="12">
        <f>IF(C864="","",IFERROR(INDEX('연차관리대장'!$C$5:$C$204,MATCH(C864,'연차관리대장'!$A$5:$A$204,0)),""))</f>
        <v/>
      </c>
      <c r="F864" s="12" t="n"/>
      <c r="G864" s="12" t="n"/>
      <c r="H864" s="12">
        <f>IF(F864="","",IF(OR(F864="오전 반차",F864="오후 반차"),0.5,IF(F864="연차",N(G864),0)))</f>
        <v/>
      </c>
      <c r="I864" s="7" t="n"/>
      <c r="J864" s="12" t="n"/>
      <c r="K864" s="12" t="n"/>
      <c r="L864" s="14" t="n"/>
      <c r="M864" s="12">
        <f>IF(AND(C864="",F864=""),"",IF(C864="","사번 미기재",IF(ISNA(MATCH(C864,'연차관리대장'!$A$5:$A$204,0)),"대장에 없는 사번",IF(A864="","사용일 미기재",IF(AND(F864="연차",G864=""),"일수 미기재",IF(AND(G864&lt;&gt;"",ISNUMBER(SEARCH("반차",F864)),N(G864)&lt;&gt;0.5),"반차는 0.5일",""))))))</f>
        <v/>
      </c>
    </row>
    <row r="865">
      <c r="A865" s="7" t="n"/>
      <c r="B865" s="7" t="n"/>
      <c r="C865" s="12" t="n"/>
      <c r="D865" s="12">
        <f>IF(C865="","",IFERROR(INDEX('연차관리대장'!$B$5:$B$204,MATCH(C865,'연차관리대장'!$A$5:$A$204,0)),""))</f>
        <v/>
      </c>
      <c r="E865" s="12">
        <f>IF(C865="","",IFERROR(INDEX('연차관리대장'!$C$5:$C$204,MATCH(C865,'연차관리대장'!$A$5:$A$204,0)),""))</f>
        <v/>
      </c>
      <c r="F865" s="12" t="n"/>
      <c r="G865" s="12" t="n"/>
      <c r="H865" s="12">
        <f>IF(F865="","",IF(OR(F865="오전 반차",F865="오후 반차"),0.5,IF(F865="연차",N(G865),0)))</f>
        <v/>
      </c>
      <c r="I865" s="7" t="n"/>
      <c r="J865" s="12" t="n"/>
      <c r="K865" s="12" t="n"/>
      <c r="L865" s="14" t="n"/>
      <c r="M865" s="12">
        <f>IF(AND(C865="",F865=""),"",IF(C865="","사번 미기재",IF(ISNA(MATCH(C865,'연차관리대장'!$A$5:$A$204,0)),"대장에 없는 사번",IF(A865="","사용일 미기재",IF(AND(F865="연차",G865=""),"일수 미기재",IF(AND(G865&lt;&gt;"",ISNUMBER(SEARCH("반차",F865)),N(G865)&lt;&gt;0.5),"반차는 0.5일",""))))))</f>
        <v/>
      </c>
    </row>
    <row r="866">
      <c r="A866" s="7" t="n"/>
      <c r="B866" s="7" t="n"/>
      <c r="C866" s="12" t="n"/>
      <c r="D866" s="12">
        <f>IF(C866="","",IFERROR(INDEX('연차관리대장'!$B$5:$B$204,MATCH(C866,'연차관리대장'!$A$5:$A$204,0)),""))</f>
        <v/>
      </c>
      <c r="E866" s="12">
        <f>IF(C866="","",IFERROR(INDEX('연차관리대장'!$C$5:$C$204,MATCH(C866,'연차관리대장'!$A$5:$A$204,0)),""))</f>
        <v/>
      </c>
      <c r="F866" s="12" t="n"/>
      <c r="G866" s="12" t="n"/>
      <c r="H866" s="12">
        <f>IF(F866="","",IF(OR(F866="오전 반차",F866="오후 반차"),0.5,IF(F866="연차",N(G866),0)))</f>
        <v/>
      </c>
      <c r="I866" s="7" t="n"/>
      <c r="J866" s="12" t="n"/>
      <c r="K866" s="12" t="n"/>
      <c r="L866" s="14" t="n"/>
      <c r="M866" s="12">
        <f>IF(AND(C866="",F866=""),"",IF(C866="","사번 미기재",IF(ISNA(MATCH(C866,'연차관리대장'!$A$5:$A$204,0)),"대장에 없는 사번",IF(A866="","사용일 미기재",IF(AND(F866="연차",G866=""),"일수 미기재",IF(AND(G866&lt;&gt;"",ISNUMBER(SEARCH("반차",F866)),N(G866)&lt;&gt;0.5),"반차는 0.5일",""))))))</f>
        <v/>
      </c>
    </row>
    <row r="867">
      <c r="A867" s="7" t="n"/>
      <c r="B867" s="7" t="n"/>
      <c r="C867" s="12" t="n"/>
      <c r="D867" s="12">
        <f>IF(C867="","",IFERROR(INDEX('연차관리대장'!$B$5:$B$204,MATCH(C867,'연차관리대장'!$A$5:$A$204,0)),""))</f>
        <v/>
      </c>
      <c r="E867" s="12">
        <f>IF(C867="","",IFERROR(INDEX('연차관리대장'!$C$5:$C$204,MATCH(C867,'연차관리대장'!$A$5:$A$204,0)),""))</f>
        <v/>
      </c>
      <c r="F867" s="12" t="n"/>
      <c r="G867" s="12" t="n"/>
      <c r="H867" s="12">
        <f>IF(F867="","",IF(OR(F867="오전 반차",F867="오후 반차"),0.5,IF(F867="연차",N(G867),0)))</f>
        <v/>
      </c>
      <c r="I867" s="7" t="n"/>
      <c r="J867" s="12" t="n"/>
      <c r="K867" s="12" t="n"/>
      <c r="L867" s="14" t="n"/>
      <c r="M867" s="12">
        <f>IF(AND(C867="",F867=""),"",IF(C867="","사번 미기재",IF(ISNA(MATCH(C867,'연차관리대장'!$A$5:$A$204,0)),"대장에 없는 사번",IF(A867="","사용일 미기재",IF(AND(F867="연차",G867=""),"일수 미기재",IF(AND(G867&lt;&gt;"",ISNUMBER(SEARCH("반차",F867)),N(G867)&lt;&gt;0.5),"반차는 0.5일",""))))))</f>
        <v/>
      </c>
    </row>
    <row r="868">
      <c r="A868" s="7" t="n"/>
      <c r="B868" s="7" t="n"/>
      <c r="C868" s="12" t="n"/>
      <c r="D868" s="12">
        <f>IF(C868="","",IFERROR(INDEX('연차관리대장'!$B$5:$B$204,MATCH(C868,'연차관리대장'!$A$5:$A$204,0)),""))</f>
        <v/>
      </c>
      <c r="E868" s="12">
        <f>IF(C868="","",IFERROR(INDEX('연차관리대장'!$C$5:$C$204,MATCH(C868,'연차관리대장'!$A$5:$A$204,0)),""))</f>
        <v/>
      </c>
      <c r="F868" s="12" t="n"/>
      <c r="G868" s="12" t="n"/>
      <c r="H868" s="12">
        <f>IF(F868="","",IF(OR(F868="오전 반차",F868="오후 반차"),0.5,IF(F868="연차",N(G868),0)))</f>
        <v/>
      </c>
      <c r="I868" s="7" t="n"/>
      <c r="J868" s="12" t="n"/>
      <c r="K868" s="12" t="n"/>
      <c r="L868" s="14" t="n"/>
      <c r="M868" s="12">
        <f>IF(AND(C868="",F868=""),"",IF(C868="","사번 미기재",IF(ISNA(MATCH(C868,'연차관리대장'!$A$5:$A$204,0)),"대장에 없는 사번",IF(A868="","사용일 미기재",IF(AND(F868="연차",G868=""),"일수 미기재",IF(AND(G868&lt;&gt;"",ISNUMBER(SEARCH("반차",F868)),N(G868)&lt;&gt;0.5),"반차는 0.5일",""))))))</f>
        <v/>
      </c>
    </row>
    <row r="869">
      <c r="A869" s="7" t="n"/>
      <c r="B869" s="7" t="n"/>
      <c r="C869" s="12" t="n"/>
      <c r="D869" s="12">
        <f>IF(C869="","",IFERROR(INDEX('연차관리대장'!$B$5:$B$204,MATCH(C869,'연차관리대장'!$A$5:$A$204,0)),""))</f>
        <v/>
      </c>
      <c r="E869" s="12">
        <f>IF(C869="","",IFERROR(INDEX('연차관리대장'!$C$5:$C$204,MATCH(C869,'연차관리대장'!$A$5:$A$204,0)),""))</f>
        <v/>
      </c>
      <c r="F869" s="12" t="n"/>
      <c r="G869" s="12" t="n"/>
      <c r="H869" s="12">
        <f>IF(F869="","",IF(OR(F869="오전 반차",F869="오후 반차"),0.5,IF(F869="연차",N(G869),0)))</f>
        <v/>
      </c>
      <c r="I869" s="7" t="n"/>
      <c r="J869" s="12" t="n"/>
      <c r="K869" s="12" t="n"/>
      <c r="L869" s="14" t="n"/>
      <c r="M869" s="12">
        <f>IF(AND(C869="",F869=""),"",IF(C869="","사번 미기재",IF(ISNA(MATCH(C869,'연차관리대장'!$A$5:$A$204,0)),"대장에 없는 사번",IF(A869="","사용일 미기재",IF(AND(F869="연차",G869=""),"일수 미기재",IF(AND(G869&lt;&gt;"",ISNUMBER(SEARCH("반차",F869)),N(G869)&lt;&gt;0.5),"반차는 0.5일",""))))))</f>
        <v/>
      </c>
    </row>
    <row r="870">
      <c r="A870" s="7" t="n"/>
      <c r="B870" s="7" t="n"/>
      <c r="C870" s="12" t="n"/>
      <c r="D870" s="12">
        <f>IF(C870="","",IFERROR(INDEX('연차관리대장'!$B$5:$B$204,MATCH(C870,'연차관리대장'!$A$5:$A$204,0)),""))</f>
        <v/>
      </c>
      <c r="E870" s="12">
        <f>IF(C870="","",IFERROR(INDEX('연차관리대장'!$C$5:$C$204,MATCH(C870,'연차관리대장'!$A$5:$A$204,0)),""))</f>
        <v/>
      </c>
      <c r="F870" s="12" t="n"/>
      <c r="G870" s="12" t="n"/>
      <c r="H870" s="12">
        <f>IF(F870="","",IF(OR(F870="오전 반차",F870="오후 반차"),0.5,IF(F870="연차",N(G870),0)))</f>
        <v/>
      </c>
      <c r="I870" s="7" t="n"/>
      <c r="J870" s="12" t="n"/>
      <c r="K870" s="12" t="n"/>
      <c r="L870" s="14" t="n"/>
      <c r="M870" s="12">
        <f>IF(AND(C870="",F870=""),"",IF(C870="","사번 미기재",IF(ISNA(MATCH(C870,'연차관리대장'!$A$5:$A$204,0)),"대장에 없는 사번",IF(A870="","사용일 미기재",IF(AND(F870="연차",G870=""),"일수 미기재",IF(AND(G870&lt;&gt;"",ISNUMBER(SEARCH("반차",F870)),N(G870)&lt;&gt;0.5),"반차는 0.5일",""))))))</f>
        <v/>
      </c>
    </row>
    <row r="871">
      <c r="A871" s="7" t="n"/>
      <c r="B871" s="7" t="n"/>
      <c r="C871" s="12" t="n"/>
      <c r="D871" s="12">
        <f>IF(C871="","",IFERROR(INDEX('연차관리대장'!$B$5:$B$204,MATCH(C871,'연차관리대장'!$A$5:$A$204,0)),""))</f>
        <v/>
      </c>
      <c r="E871" s="12">
        <f>IF(C871="","",IFERROR(INDEX('연차관리대장'!$C$5:$C$204,MATCH(C871,'연차관리대장'!$A$5:$A$204,0)),""))</f>
        <v/>
      </c>
      <c r="F871" s="12" t="n"/>
      <c r="G871" s="12" t="n"/>
      <c r="H871" s="12">
        <f>IF(F871="","",IF(OR(F871="오전 반차",F871="오후 반차"),0.5,IF(F871="연차",N(G871),0)))</f>
        <v/>
      </c>
      <c r="I871" s="7" t="n"/>
      <c r="J871" s="12" t="n"/>
      <c r="K871" s="12" t="n"/>
      <c r="L871" s="14" t="n"/>
      <c r="M871" s="12">
        <f>IF(AND(C871="",F871=""),"",IF(C871="","사번 미기재",IF(ISNA(MATCH(C871,'연차관리대장'!$A$5:$A$204,0)),"대장에 없는 사번",IF(A871="","사용일 미기재",IF(AND(F871="연차",G871=""),"일수 미기재",IF(AND(G871&lt;&gt;"",ISNUMBER(SEARCH("반차",F871)),N(G871)&lt;&gt;0.5),"반차는 0.5일",""))))))</f>
        <v/>
      </c>
    </row>
    <row r="872">
      <c r="A872" s="7" t="n"/>
      <c r="B872" s="7" t="n"/>
      <c r="C872" s="12" t="n"/>
      <c r="D872" s="12">
        <f>IF(C872="","",IFERROR(INDEX('연차관리대장'!$B$5:$B$204,MATCH(C872,'연차관리대장'!$A$5:$A$204,0)),""))</f>
        <v/>
      </c>
      <c r="E872" s="12">
        <f>IF(C872="","",IFERROR(INDEX('연차관리대장'!$C$5:$C$204,MATCH(C872,'연차관리대장'!$A$5:$A$204,0)),""))</f>
        <v/>
      </c>
      <c r="F872" s="12" t="n"/>
      <c r="G872" s="12" t="n"/>
      <c r="H872" s="12">
        <f>IF(F872="","",IF(OR(F872="오전 반차",F872="오후 반차"),0.5,IF(F872="연차",N(G872),0)))</f>
        <v/>
      </c>
      <c r="I872" s="7" t="n"/>
      <c r="J872" s="12" t="n"/>
      <c r="K872" s="12" t="n"/>
      <c r="L872" s="14" t="n"/>
      <c r="M872" s="12">
        <f>IF(AND(C872="",F872=""),"",IF(C872="","사번 미기재",IF(ISNA(MATCH(C872,'연차관리대장'!$A$5:$A$204,0)),"대장에 없는 사번",IF(A872="","사용일 미기재",IF(AND(F872="연차",G872=""),"일수 미기재",IF(AND(G872&lt;&gt;"",ISNUMBER(SEARCH("반차",F872)),N(G872)&lt;&gt;0.5),"반차는 0.5일",""))))))</f>
        <v/>
      </c>
    </row>
    <row r="873">
      <c r="A873" s="7" t="n"/>
      <c r="B873" s="7" t="n"/>
      <c r="C873" s="12" t="n"/>
      <c r="D873" s="12">
        <f>IF(C873="","",IFERROR(INDEX('연차관리대장'!$B$5:$B$204,MATCH(C873,'연차관리대장'!$A$5:$A$204,0)),""))</f>
        <v/>
      </c>
      <c r="E873" s="12">
        <f>IF(C873="","",IFERROR(INDEX('연차관리대장'!$C$5:$C$204,MATCH(C873,'연차관리대장'!$A$5:$A$204,0)),""))</f>
        <v/>
      </c>
      <c r="F873" s="12" t="n"/>
      <c r="G873" s="12" t="n"/>
      <c r="H873" s="12">
        <f>IF(F873="","",IF(OR(F873="오전 반차",F873="오후 반차"),0.5,IF(F873="연차",N(G873),0)))</f>
        <v/>
      </c>
      <c r="I873" s="7" t="n"/>
      <c r="J873" s="12" t="n"/>
      <c r="K873" s="12" t="n"/>
      <c r="L873" s="14" t="n"/>
      <c r="M873" s="12">
        <f>IF(AND(C873="",F873=""),"",IF(C873="","사번 미기재",IF(ISNA(MATCH(C873,'연차관리대장'!$A$5:$A$204,0)),"대장에 없는 사번",IF(A873="","사용일 미기재",IF(AND(F873="연차",G873=""),"일수 미기재",IF(AND(G873&lt;&gt;"",ISNUMBER(SEARCH("반차",F873)),N(G873)&lt;&gt;0.5),"반차는 0.5일",""))))))</f>
        <v/>
      </c>
    </row>
    <row r="874">
      <c r="A874" s="7" t="n"/>
      <c r="B874" s="7" t="n"/>
      <c r="C874" s="12" t="n"/>
      <c r="D874" s="12">
        <f>IF(C874="","",IFERROR(INDEX('연차관리대장'!$B$5:$B$204,MATCH(C874,'연차관리대장'!$A$5:$A$204,0)),""))</f>
        <v/>
      </c>
      <c r="E874" s="12">
        <f>IF(C874="","",IFERROR(INDEX('연차관리대장'!$C$5:$C$204,MATCH(C874,'연차관리대장'!$A$5:$A$204,0)),""))</f>
        <v/>
      </c>
      <c r="F874" s="12" t="n"/>
      <c r="G874" s="12" t="n"/>
      <c r="H874" s="12">
        <f>IF(F874="","",IF(OR(F874="오전 반차",F874="오후 반차"),0.5,IF(F874="연차",N(G874),0)))</f>
        <v/>
      </c>
      <c r="I874" s="7" t="n"/>
      <c r="J874" s="12" t="n"/>
      <c r="K874" s="12" t="n"/>
      <c r="L874" s="14" t="n"/>
      <c r="M874" s="12">
        <f>IF(AND(C874="",F874=""),"",IF(C874="","사번 미기재",IF(ISNA(MATCH(C874,'연차관리대장'!$A$5:$A$204,0)),"대장에 없는 사번",IF(A874="","사용일 미기재",IF(AND(F874="연차",G874=""),"일수 미기재",IF(AND(G874&lt;&gt;"",ISNUMBER(SEARCH("반차",F874)),N(G874)&lt;&gt;0.5),"반차는 0.5일",""))))))</f>
        <v/>
      </c>
    </row>
    <row r="875">
      <c r="A875" s="7" t="n"/>
      <c r="B875" s="7" t="n"/>
      <c r="C875" s="12" t="n"/>
      <c r="D875" s="12">
        <f>IF(C875="","",IFERROR(INDEX('연차관리대장'!$B$5:$B$204,MATCH(C875,'연차관리대장'!$A$5:$A$204,0)),""))</f>
        <v/>
      </c>
      <c r="E875" s="12">
        <f>IF(C875="","",IFERROR(INDEX('연차관리대장'!$C$5:$C$204,MATCH(C875,'연차관리대장'!$A$5:$A$204,0)),""))</f>
        <v/>
      </c>
      <c r="F875" s="12" t="n"/>
      <c r="G875" s="12" t="n"/>
      <c r="H875" s="12">
        <f>IF(F875="","",IF(OR(F875="오전 반차",F875="오후 반차"),0.5,IF(F875="연차",N(G875),0)))</f>
        <v/>
      </c>
      <c r="I875" s="7" t="n"/>
      <c r="J875" s="12" t="n"/>
      <c r="K875" s="12" t="n"/>
      <c r="L875" s="14" t="n"/>
      <c r="M875" s="12">
        <f>IF(AND(C875="",F875=""),"",IF(C875="","사번 미기재",IF(ISNA(MATCH(C875,'연차관리대장'!$A$5:$A$204,0)),"대장에 없는 사번",IF(A875="","사용일 미기재",IF(AND(F875="연차",G875=""),"일수 미기재",IF(AND(G875&lt;&gt;"",ISNUMBER(SEARCH("반차",F875)),N(G875)&lt;&gt;0.5),"반차는 0.5일",""))))))</f>
        <v/>
      </c>
    </row>
    <row r="876">
      <c r="A876" s="7" t="n"/>
      <c r="B876" s="7" t="n"/>
      <c r="C876" s="12" t="n"/>
      <c r="D876" s="12">
        <f>IF(C876="","",IFERROR(INDEX('연차관리대장'!$B$5:$B$204,MATCH(C876,'연차관리대장'!$A$5:$A$204,0)),""))</f>
        <v/>
      </c>
      <c r="E876" s="12">
        <f>IF(C876="","",IFERROR(INDEX('연차관리대장'!$C$5:$C$204,MATCH(C876,'연차관리대장'!$A$5:$A$204,0)),""))</f>
        <v/>
      </c>
      <c r="F876" s="12" t="n"/>
      <c r="G876" s="12" t="n"/>
      <c r="H876" s="12">
        <f>IF(F876="","",IF(OR(F876="오전 반차",F876="오후 반차"),0.5,IF(F876="연차",N(G876),0)))</f>
        <v/>
      </c>
      <c r="I876" s="7" t="n"/>
      <c r="J876" s="12" t="n"/>
      <c r="K876" s="12" t="n"/>
      <c r="L876" s="14" t="n"/>
      <c r="M876" s="12">
        <f>IF(AND(C876="",F876=""),"",IF(C876="","사번 미기재",IF(ISNA(MATCH(C876,'연차관리대장'!$A$5:$A$204,0)),"대장에 없는 사번",IF(A876="","사용일 미기재",IF(AND(F876="연차",G876=""),"일수 미기재",IF(AND(G876&lt;&gt;"",ISNUMBER(SEARCH("반차",F876)),N(G876)&lt;&gt;0.5),"반차는 0.5일",""))))))</f>
        <v/>
      </c>
    </row>
    <row r="877">
      <c r="A877" s="7" t="n"/>
      <c r="B877" s="7" t="n"/>
      <c r="C877" s="12" t="n"/>
      <c r="D877" s="12">
        <f>IF(C877="","",IFERROR(INDEX('연차관리대장'!$B$5:$B$204,MATCH(C877,'연차관리대장'!$A$5:$A$204,0)),""))</f>
        <v/>
      </c>
      <c r="E877" s="12">
        <f>IF(C877="","",IFERROR(INDEX('연차관리대장'!$C$5:$C$204,MATCH(C877,'연차관리대장'!$A$5:$A$204,0)),""))</f>
        <v/>
      </c>
      <c r="F877" s="12" t="n"/>
      <c r="G877" s="12" t="n"/>
      <c r="H877" s="12">
        <f>IF(F877="","",IF(OR(F877="오전 반차",F877="오후 반차"),0.5,IF(F877="연차",N(G877),0)))</f>
        <v/>
      </c>
      <c r="I877" s="7" t="n"/>
      <c r="J877" s="12" t="n"/>
      <c r="K877" s="12" t="n"/>
      <c r="L877" s="14" t="n"/>
      <c r="M877" s="12">
        <f>IF(AND(C877="",F877=""),"",IF(C877="","사번 미기재",IF(ISNA(MATCH(C877,'연차관리대장'!$A$5:$A$204,0)),"대장에 없는 사번",IF(A877="","사용일 미기재",IF(AND(F877="연차",G877=""),"일수 미기재",IF(AND(G877&lt;&gt;"",ISNUMBER(SEARCH("반차",F877)),N(G877)&lt;&gt;0.5),"반차는 0.5일",""))))))</f>
        <v/>
      </c>
    </row>
    <row r="878">
      <c r="A878" s="7" t="n"/>
      <c r="B878" s="7" t="n"/>
      <c r="C878" s="12" t="n"/>
      <c r="D878" s="12">
        <f>IF(C878="","",IFERROR(INDEX('연차관리대장'!$B$5:$B$204,MATCH(C878,'연차관리대장'!$A$5:$A$204,0)),""))</f>
        <v/>
      </c>
      <c r="E878" s="12">
        <f>IF(C878="","",IFERROR(INDEX('연차관리대장'!$C$5:$C$204,MATCH(C878,'연차관리대장'!$A$5:$A$204,0)),""))</f>
        <v/>
      </c>
      <c r="F878" s="12" t="n"/>
      <c r="G878" s="12" t="n"/>
      <c r="H878" s="12">
        <f>IF(F878="","",IF(OR(F878="오전 반차",F878="오후 반차"),0.5,IF(F878="연차",N(G878),0)))</f>
        <v/>
      </c>
      <c r="I878" s="7" t="n"/>
      <c r="J878" s="12" t="n"/>
      <c r="K878" s="12" t="n"/>
      <c r="L878" s="14" t="n"/>
      <c r="M878" s="12">
        <f>IF(AND(C878="",F878=""),"",IF(C878="","사번 미기재",IF(ISNA(MATCH(C878,'연차관리대장'!$A$5:$A$204,0)),"대장에 없는 사번",IF(A878="","사용일 미기재",IF(AND(F878="연차",G878=""),"일수 미기재",IF(AND(G878&lt;&gt;"",ISNUMBER(SEARCH("반차",F878)),N(G878)&lt;&gt;0.5),"반차는 0.5일",""))))))</f>
        <v/>
      </c>
    </row>
    <row r="879">
      <c r="A879" s="7" t="n"/>
      <c r="B879" s="7" t="n"/>
      <c r="C879" s="12" t="n"/>
      <c r="D879" s="12">
        <f>IF(C879="","",IFERROR(INDEX('연차관리대장'!$B$5:$B$204,MATCH(C879,'연차관리대장'!$A$5:$A$204,0)),""))</f>
        <v/>
      </c>
      <c r="E879" s="12">
        <f>IF(C879="","",IFERROR(INDEX('연차관리대장'!$C$5:$C$204,MATCH(C879,'연차관리대장'!$A$5:$A$204,0)),""))</f>
        <v/>
      </c>
      <c r="F879" s="12" t="n"/>
      <c r="G879" s="12" t="n"/>
      <c r="H879" s="12">
        <f>IF(F879="","",IF(OR(F879="오전 반차",F879="오후 반차"),0.5,IF(F879="연차",N(G879),0)))</f>
        <v/>
      </c>
      <c r="I879" s="7" t="n"/>
      <c r="J879" s="12" t="n"/>
      <c r="K879" s="12" t="n"/>
      <c r="L879" s="14" t="n"/>
      <c r="M879" s="12">
        <f>IF(AND(C879="",F879=""),"",IF(C879="","사번 미기재",IF(ISNA(MATCH(C879,'연차관리대장'!$A$5:$A$204,0)),"대장에 없는 사번",IF(A879="","사용일 미기재",IF(AND(F879="연차",G879=""),"일수 미기재",IF(AND(G879&lt;&gt;"",ISNUMBER(SEARCH("반차",F879)),N(G879)&lt;&gt;0.5),"반차는 0.5일",""))))))</f>
        <v/>
      </c>
    </row>
    <row r="880">
      <c r="A880" s="7" t="n"/>
      <c r="B880" s="7" t="n"/>
      <c r="C880" s="12" t="n"/>
      <c r="D880" s="12">
        <f>IF(C880="","",IFERROR(INDEX('연차관리대장'!$B$5:$B$204,MATCH(C880,'연차관리대장'!$A$5:$A$204,0)),""))</f>
        <v/>
      </c>
      <c r="E880" s="12">
        <f>IF(C880="","",IFERROR(INDEX('연차관리대장'!$C$5:$C$204,MATCH(C880,'연차관리대장'!$A$5:$A$204,0)),""))</f>
        <v/>
      </c>
      <c r="F880" s="12" t="n"/>
      <c r="G880" s="12" t="n"/>
      <c r="H880" s="12">
        <f>IF(F880="","",IF(OR(F880="오전 반차",F880="오후 반차"),0.5,IF(F880="연차",N(G880),0)))</f>
        <v/>
      </c>
      <c r="I880" s="7" t="n"/>
      <c r="J880" s="12" t="n"/>
      <c r="K880" s="12" t="n"/>
      <c r="L880" s="14" t="n"/>
      <c r="M880" s="12">
        <f>IF(AND(C880="",F880=""),"",IF(C880="","사번 미기재",IF(ISNA(MATCH(C880,'연차관리대장'!$A$5:$A$204,0)),"대장에 없는 사번",IF(A880="","사용일 미기재",IF(AND(F880="연차",G880=""),"일수 미기재",IF(AND(G880&lt;&gt;"",ISNUMBER(SEARCH("반차",F880)),N(G880)&lt;&gt;0.5),"반차는 0.5일",""))))))</f>
        <v/>
      </c>
    </row>
    <row r="881">
      <c r="A881" s="7" t="n"/>
      <c r="B881" s="7" t="n"/>
      <c r="C881" s="12" t="n"/>
      <c r="D881" s="12">
        <f>IF(C881="","",IFERROR(INDEX('연차관리대장'!$B$5:$B$204,MATCH(C881,'연차관리대장'!$A$5:$A$204,0)),""))</f>
        <v/>
      </c>
      <c r="E881" s="12">
        <f>IF(C881="","",IFERROR(INDEX('연차관리대장'!$C$5:$C$204,MATCH(C881,'연차관리대장'!$A$5:$A$204,0)),""))</f>
        <v/>
      </c>
      <c r="F881" s="12" t="n"/>
      <c r="G881" s="12" t="n"/>
      <c r="H881" s="12">
        <f>IF(F881="","",IF(OR(F881="오전 반차",F881="오후 반차"),0.5,IF(F881="연차",N(G881),0)))</f>
        <v/>
      </c>
      <c r="I881" s="7" t="n"/>
      <c r="J881" s="12" t="n"/>
      <c r="K881" s="12" t="n"/>
      <c r="L881" s="14" t="n"/>
      <c r="M881" s="12">
        <f>IF(AND(C881="",F881=""),"",IF(C881="","사번 미기재",IF(ISNA(MATCH(C881,'연차관리대장'!$A$5:$A$204,0)),"대장에 없는 사번",IF(A881="","사용일 미기재",IF(AND(F881="연차",G881=""),"일수 미기재",IF(AND(G881&lt;&gt;"",ISNUMBER(SEARCH("반차",F881)),N(G881)&lt;&gt;0.5),"반차는 0.5일",""))))))</f>
        <v/>
      </c>
    </row>
    <row r="882">
      <c r="A882" s="7" t="n"/>
      <c r="B882" s="7" t="n"/>
      <c r="C882" s="12" t="n"/>
      <c r="D882" s="12">
        <f>IF(C882="","",IFERROR(INDEX('연차관리대장'!$B$5:$B$204,MATCH(C882,'연차관리대장'!$A$5:$A$204,0)),""))</f>
        <v/>
      </c>
      <c r="E882" s="12">
        <f>IF(C882="","",IFERROR(INDEX('연차관리대장'!$C$5:$C$204,MATCH(C882,'연차관리대장'!$A$5:$A$204,0)),""))</f>
        <v/>
      </c>
      <c r="F882" s="12" t="n"/>
      <c r="G882" s="12" t="n"/>
      <c r="H882" s="12">
        <f>IF(F882="","",IF(OR(F882="오전 반차",F882="오후 반차"),0.5,IF(F882="연차",N(G882),0)))</f>
        <v/>
      </c>
      <c r="I882" s="7" t="n"/>
      <c r="J882" s="12" t="n"/>
      <c r="K882" s="12" t="n"/>
      <c r="L882" s="14" t="n"/>
      <c r="M882" s="12">
        <f>IF(AND(C882="",F882=""),"",IF(C882="","사번 미기재",IF(ISNA(MATCH(C882,'연차관리대장'!$A$5:$A$204,0)),"대장에 없는 사번",IF(A882="","사용일 미기재",IF(AND(F882="연차",G882=""),"일수 미기재",IF(AND(G882&lt;&gt;"",ISNUMBER(SEARCH("반차",F882)),N(G882)&lt;&gt;0.5),"반차는 0.5일",""))))))</f>
        <v/>
      </c>
    </row>
    <row r="883">
      <c r="A883" s="7" t="n"/>
      <c r="B883" s="7" t="n"/>
      <c r="C883" s="12" t="n"/>
      <c r="D883" s="12">
        <f>IF(C883="","",IFERROR(INDEX('연차관리대장'!$B$5:$B$204,MATCH(C883,'연차관리대장'!$A$5:$A$204,0)),""))</f>
        <v/>
      </c>
      <c r="E883" s="12">
        <f>IF(C883="","",IFERROR(INDEX('연차관리대장'!$C$5:$C$204,MATCH(C883,'연차관리대장'!$A$5:$A$204,0)),""))</f>
        <v/>
      </c>
      <c r="F883" s="12" t="n"/>
      <c r="G883" s="12" t="n"/>
      <c r="H883" s="12">
        <f>IF(F883="","",IF(OR(F883="오전 반차",F883="오후 반차"),0.5,IF(F883="연차",N(G883),0)))</f>
        <v/>
      </c>
      <c r="I883" s="7" t="n"/>
      <c r="J883" s="12" t="n"/>
      <c r="K883" s="12" t="n"/>
      <c r="L883" s="14" t="n"/>
      <c r="M883" s="12">
        <f>IF(AND(C883="",F883=""),"",IF(C883="","사번 미기재",IF(ISNA(MATCH(C883,'연차관리대장'!$A$5:$A$204,0)),"대장에 없는 사번",IF(A883="","사용일 미기재",IF(AND(F883="연차",G883=""),"일수 미기재",IF(AND(G883&lt;&gt;"",ISNUMBER(SEARCH("반차",F883)),N(G883)&lt;&gt;0.5),"반차는 0.5일",""))))))</f>
        <v/>
      </c>
    </row>
    <row r="884">
      <c r="A884" s="7" t="n"/>
      <c r="B884" s="7" t="n"/>
      <c r="C884" s="12" t="n"/>
      <c r="D884" s="12">
        <f>IF(C884="","",IFERROR(INDEX('연차관리대장'!$B$5:$B$204,MATCH(C884,'연차관리대장'!$A$5:$A$204,0)),""))</f>
        <v/>
      </c>
      <c r="E884" s="12">
        <f>IF(C884="","",IFERROR(INDEX('연차관리대장'!$C$5:$C$204,MATCH(C884,'연차관리대장'!$A$5:$A$204,0)),""))</f>
        <v/>
      </c>
      <c r="F884" s="12" t="n"/>
      <c r="G884" s="12" t="n"/>
      <c r="H884" s="12">
        <f>IF(F884="","",IF(OR(F884="오전 반차",F884="오후 반차"),0.5,IF(F884="연차",N(G884),0)))</f>
        <v/>
      </c>
      <c r="I884" s="7" t="n"/>
      <c r="J884" s="12" t="n"/>
      <c r="K884" s="12" t="n"/>
      <c r="L884" s="14" t="n"/>
      <c r="M884" s="12">
        <f>IF(AND(C884="",F884=""),"",IF(C884="","사번 미기재",IF(ISNA(MATCH(C884,'연차관리대장'!$A$5:$A$204,0)),"대장에 없는 사번",IF(A884="","사용일 미기재",IF(AND(F884="연차",G884=""),"일수 미기재",IF(AND(G884&lt;&gt;"",ISNUMBER(SEARCH("반차",F884)),N(G884)&lt;&gt;0.5),"반차는 0.5일",""))))))</f>
        <v/>
      </c>
    </row>
    <row r="885">
      <c r="A885" s="7" t="n"/>
      <c r="B885" s="7" t="n"/>
      <c r="C885" s="12" t="n"/>
      <c r="D885" s="12">
        <f>IF(C885="","",IFERROR(INDEX('연차관리대장'!$B$5:$B$204,MATCH(C885,'연차관리대장'!$A$5:$A$204,0)),""))</f>
        <v/>
      </c>
      <c r="E885" s="12">
        <f>IF(C885="","",IFERROR(INDEX('연차관리대장'!$C$5:$C$204,MATCH(C885,'연차관리대장'!$A$5:$A$204,0)),""))</f>
        <v/>
      </c>
      <c r="F885" s="12" t="n"/>
      <c r="G885" s="12" t="n"/>
      <c r="H885" s="12">
        <f>IF(F885="","",IF(OR(F885="오전 반차",F885="오후 반차"),0.5,IF(F885="연차",N(G885),0)))</f>
        <v/>
      </c>
      <c r="I885" s="7" t="n"/>
      <c r="J885" s="12" t="n"/>
      <c r="K885" s="12" t="n"/>
      <c r="L885" s="14" t="n"/>
      <c r="M885" s="12">
        <f>IF(AND(C885="",F885=""),"",IF(C885="","사번 미기재",IF(ISNA(MATCH(C885,'연차관리대장'!$A$5:$A$204,0)),"대장에 없는 사번",IF(A885="","사용일 미기재",IF(AND(F885="연차",G885=""),"일수 미기재",IF(AND(G885&lt;&gt;"",ISNUMBER(SEARCH("반차",F885)),N(G885)&lt;&gt;0.5),"반차는 0.5일",""))))))</f>
        <v/>
      </c>
    </row>
    <row r="886">
      <c r="A886" s="7" t="n"/>
      <c r="B886" s="7" t="n"/>
      <c r="C886" s="12" t="n"/>
      <c r="D886" s="12">
        <f>IF(C886="","",IFERROR(INDEX('연차관리대장'!$B$5:$B$204,MATCH(C886,'연차관리대장'!$A$5:$A$204,0)),""))</f>
        <v/>
      </c>
      <c r="E886" s="12">
        <f>IF(C886="","",IFERROR(INDEX('연차관리대장'!$C$5:$C$204,MATCH(C886,'연차관리대장'!$A$5:$A$204,0)),""))</f>
        <v/>
      </c>
      <c r="F886" s="12" t="n"/>
      <c r="G886" s="12" t="n"/>
      <c r="H886" s="12">
        <f>IF(F886="","",IF(OR(F886="오전 반차",F886="오후 반차"),0.5,IF(F886="연차",N(G886),0)))</f>
        <v/>
      </c>
      <c r="I886" s="7" t="n"/>
      <c r="J886" s="12" t="n"/>
      <c r="K886" s="12" t="n"/>
      <c r="L886" s="14" t="n"/>
      <c r="M886" s="12">
        <f>IF(AND(C886="",F886=""),"",IF(C886="","사번 미기재",IF(ISNA(MATCH(C886,'연차관리대장'!$A$5:$A$204,0)),"대장에 없는 사번",IF(A886="","사용일 미기재",IF(AND(F886="연차",G886=""),"일수 미기재",IF(AND(G886&lt;&gt;"",ISNUMBER(SEARCH("반차",F886)),N(G886)&lt;&gt;0.5),"반차는 0.5일",""))))))</f>
        <v/>
      </c>
    </row>
    <row r="887">
      <c r="A887" s="7" t="n"/>
      <c r="B887" s="7" t="n"/>
      <c r="C887" s="12" t="n"/>
      <c r="D887" s="12">
        <f>IF(C887="","",IFERROR(INDEX('연차관리대장'!$B$5:$B$204,MATCH(C887,'연차관리대장'!$A$5:$A$204,0)),""))</f>
        <v/>
      </c>
      <c r="E887" s="12">
        <f>IF(C887="","",IFERROR(INDEX('연차관리대장'!$C$5:$C$204,MATCH(C887,'연차관리대장'!$A$5:$A$204,0)),""))</f>
        <v/>
      </c>
      <c r="F887" s="12" t="n"/>
      <c r="G887" s="12" t="n"/>
      <c r="H887" s="12">
        <f>IF(F887="","",IF(OR(F887="오전 반차",F887="오후 반차"),0.5,IF(F887="연차",N(G887),0)))</f>
        <v/>
      </c>
      <c r="I887" s="7" t="n"/>
      <c r="J887" s="12" t="n"/>
      <c r="K887" s="12" t="n"/>
      <c r="L887" s="14" t="n"/>
      <c r="M887" s="12">
        <f>IF(AND(C887="",F887=""),"",IF(C887="","사번 미기재",IF(ISNA(MATCH(C887,'연차관리대장'!$A$5:$A$204,0)),"대장에 없는 사번",IF(A887="","사용일 미기재",IF(AND(F887="연차",G887=""),"일수 미기재",IF(AND(G887&lt;&gt;"",ISNUMBER(SEARCH("반차",F887)),N(G887)&lt;&gt;0.5),"반차는 0.5일",""))))))</f>
        <v/>
      </c>
    </row>
    <row r="888">
      <c r="A888" s="7" t="n"/>
      <c r="B888" s="7" t="n"/>
      <c r="C888" s="12" t="n"/>
      <c r="D888" s="12">
        <f>IF(C888="","",IFERROR(INDEX('연차관리대장'!$B$5:$B$204,MATCH(C888,'연차관리대장'!$A$5:$A$204,0)),""))</f>
        <v/>
      </c>
      <c r="E888" s="12">
        <f>IF(C888="","",IFERROR(INDEX('연차관리대장'!$C$5:$C$204,MATCH(C888,'연차관리대장'!$A$5:$A$204,0)),""))</f>
        <v/>
      </c>
      <c r="F888" s="12" t="n"/>
      <c r="G888" s="12" t="n"/>
      <c r="H888" s="12">
        <f>IF(F888="","",IF(OR(F888="오전 반차",F888="오후 반차"),0.5,IF(F888="연차",N(G888),0)))</f>
        <v/>
      </c>
      <c r="I888" s="7" t="n"/>
      <c r="J888" s="12" t="n"/>
      <c r="K888" s="12" t="n"/>
      <c r="L888" s="14" t="n"/>
      <c r="M888" s="12">
        <f>IF(AND(C888="",F888=""),"",IF(C888="","사번 미기재",IF(ISNA(MATCH(C888,'연차관리대장'!$A$5:$A$204,0)),"대장에 없는 사번",IF(A888="","사용일 미기재",IF(AND(F888="연차",G888=""),"일수 미기재",IF(AND(G888&lt;&gt;"",ISNUMBER(SEARCH("반차",F888)),N(G888)&lt;&gt;0.5),"반차는 0.5일",""))))))</f>
        <v/>
      </c>
    </row>
    <row r="889">
      <c r="A889" s="7" t="n"/>
      <c r="B889" s="7" t="n"/>
      <c r="C889" s="12" t="n"/>
      <c r="D889" s="12">
        <f>IF(C889="","",IFERROR(INDEX('연차관리대장'!$B$5:$B$204,MATCH(C889,'연차관리대장'!$A$5:$A$204,0)),""))</f>
        <v/>
      </c>
      <c r="E889" s="12">
        <f>IF(C889="","",IFERROR(INDEX('연차관리대장'!$C$5:$C$204,MATCH(C889,'연차관리대장'!$A$5:$A$204,0)),""))</f>
        <v/>
      </c>
      <c r="F889" s="12" t="n"/>
      <c r="G889" s="12" t="n"/>
      <c r="H889" s="12">
        <f>IF(F889="","",IF(OR(F889="오전 반차",F889="오후 반차"),0.5,IF(F889="연차",N(G889),0)))</f>
        <v/>
      </c>
      <c r="I889" s="7" t="n"/>
      <c r="J889" s="12" t="n"/>
      <c r="K889" s="12" t="n"/>
      <c r="L889" s="14" t="n"/>
      <c r="M889" s="12">
        <f>IF(AND(C889="",F889=""),"",IF(C889="","사번 미기재",IF(ISNA(MATCH(C889,'연차관리대장'!$A$5:$A$204,0)),"대장에 없는 사번",IF(A889="","사용일 미기재",IF(AND(F889="연차",G889=""),"일수 미기재",IF(AND(G889&lt;&gt;"",ISNUMBER(SEARCH("반차",F889)),N(G889)&lt;&gt;0.5),"반차는 0.5일",""))))))</f>
        <v/>
      </c>
    </row>
    <row r="890">
      <c r="A890" s="7" t="n"/>
      <c r="B890" s="7" t="n"/>
      <c r="C890" s="12" t="n"/>
      <c r="D890" s="12">
        <f>IF(C890="","",IFERROR(INDEX('연차관리대장'!$B$5:$B$204,MATCH(C890,'연차관리대장'!$A$5:$A$204,0)),""))</f>
        <v/>
      </c>
      <c r="E890" s="12">
        <f>IF(C890="","",IFERROR(INDEX('연차관리대장'!$C$5:$C$204,MATCH(C890,'연차관리대장'!$A$5:$A$204,0)),""))</f>
        <v/>
      </c>
      <c r="F890" s="12" t="n"/>
      <c r="G890" s="12" t="n"/>
      <c r="H890" s="12">
        <f>IF(F890="","",IF(OR(F890="오전 반차",F890="오후 반차"),0.5,IF(F890="연차",N(G890),0)))</f>
        <v/>
      </c>
      <c r="I890" s="7" t="n"/>
      <c r="J890" s="12" t="n"/>
      <c r="K890" s="12" t="n"/>
      <c r="L890" s="14" t="n"/>
      <c r="M890" s="12">
        <f>IF(AND(C890="",F890=""),"",IF(C890="","사번 미기재",IF(ISNA(MATCH(C890,'연차관리대장'!$A$5:$A$204,0)),"대장에 없는 사번",IF(A890="","사용일 미기재",IF(AND(F890="연차",G890=""),"일수 미기재",IF(AND(G890&lt;&gt;"",ISNUMBER(SEARCH("반차",F890)),N(G890)&lt;&gt;0.5),"반차는 0.5일",""))))))</f>
        <v/>
      </c>
    </row>
    <row r="891">
      <c r="A891" s="7" t="n"/>
      <c r="B891" s="7" t="n"/>
      <c r="C891" s="12" t="n"/>
      <c r="D891" s="12">
        <f>IF(C891="","",IFERROR(INDEX('연차관리대장'!$B$5:$B$204,MATCH(C891,'연차관리대장'!$A$5:$A$204,0)),""))</f>
        <v/>
      </c>
      <c r="E891" s="12">
        <f>IF(C891="","",IFERROR(INDEX('연차관리대장'!$C$5:$C$204,MATCH(C891,'연차관리대장'!$A$5:$A$204,0)),""))</f>
        <v/>
      </c>
      <c r="F891" s="12" t="n"/>
      <c r="G891" s="12" t="n"/>
      <c r="H891" s="12">
        <f>IF(F891="","",IF(OR(F891="오전 반차",F891="오후 반차"),0.5,IF(F891="연차",N(G891),0)))</f>
        <v/>
      </c>
      <c r="I891" s="7" t="n"/>
      <c r="J891" s="12" t="n"/>
      <c r="K891" s="12" t="n"/>
      <c r="L891" s="14" t="n"/>
      <c r="M891" s="12">
        <f>IF(AND(C891="",F891=""),"",IF(C891="","사번 미기재",IF(ISNA(MATCH(C891,'연차관리대장'!$A$5:$A$204,0)),"대장에 없는 사번",IF(A891="","사용일 미기재",IF(AND(F891="연차",G891=""),"일수 미기재",IF(AND(G891&lt;&gt;"",ISNUMBER(SEARCH("반차",F891)),N(G891)&lt;&gt;0.5),"반차는 0.5일",""))))))</f>
        <v/>
      </c>
    </row>
    <row r="892">
      <c r="A892" s="7" t="n"/>
      <c r="B892" s="7" t="n"/>
      <c r="C892" s="12" t="n"/>
      <c r="D892" s="12">
        <f>IF(C892="","",IFERROR(INDEX('연차관리대장'!$B$5:$B$204,MATCH(C892,'연차관리대장'!$A$5:$A$204,0)),""))</f>
        <v/>
      </c>
      <c r="E892" s="12">
        <f>IF(C892="","",IFERROR(INDEX('연차관리대장'!$C$5:$C$204,MATCH(C892,'연차관리대장'!$A$5:$A$204,0)),""))</f>
        <v/>
      </c>
      <c r="F892" s="12" t="n"/>
      <c r="G892" s="12" t="n"/>
      <c r="H892" s="12">
        <f>IF(F892="","",IF(OR(F892="오전 반차",F892="오후 반차"),0.5,IF(F892="연차",N(G892),0)))</f>
        <v/>
      </c>
      <c r="I892" s="7" t="n"/>
      <c r="J892" s="12" t="n"/>
      <c r="K892" s="12" t="n"/>
      <c r="L892" s="14" t="n"/>
      <c r="M892" s="12">
        <f>IF(AND(C892="",F892=""),"",IF(C892="","사번 미기재",IF(ISNA(MATCH(C892,'연차관리대장'!$A$5:$A$204,0)),"대장에 없는 사번",IF(A892="","사용일 미기재",IF(AND(F892="연차",G892=""),"일수 미기재",IF(AND(G892&lt;&gt;"",ISNUMBER(SEARCH("반차",F892)),N(G892)&lt;&gt;0.5),"반차는 0.5일",""))))))</f>
        <v/>
      </c>
    </row>
    <row r="893">
      <c r="A893" s="7" t="n"/>
      <c r="B893" s="7" t="n"/>
      <c r="C893" s="12" t="n"/>
      <c r="D893" s="12">
        <f>IF(C893="","",IFERROR(INDEX('연차관리대장'!$B$5:$B$204,MATCH(C893,'연차관리대장'!$A$5:$A$204,0)),""))</f>
        <v/>
      </c>
      <c r="E893" s="12">
        <f>IF(C893="","",IFERROR(INDEX('연차관리대장'!$C$5:$C$204,MATCH(C893,'연차관리대장'!$A$5:$A$204,0)),""))</f>
        <v/>
      </c>
      <c r="F893" s="12" t="n"/>
      <c r="G893" s="12" t="n"/>
      <c r="H893" s="12">
        <f>IF(F893="","",IF(OR(F893="오전 반차",F893="오후 반차"),0.5,IF(F893="연차",N(G893),0)))</f>
        <v/>
      </c>
      <c r="I893" s="7" t="n"/>
      <c r="J893" s="12" t="n"/>
      <c r="K893" s="12" t="n"/>
      <c r="L893" s="14" t="n"/>
      <c r="M893" s="12">
        <f>IF(AND(C893="",F893=""),"",IF(C893="","사번 미기재",IF(ISNA(MATCH(C893,'연차관리대장'!$A$5:$A$204,0)),"대장에 없는 사번",IF(A893="","사용일 미기재",IF(AND(F893="연차",G893=""),"일수 미기재",IF(AND(G893&lt;&gt;"",ISNUMBER(SEARCH("반차",F893)),N(G893)&lt;&gt;0.5),"반차는 0.5일",""))))))</f>
        <v/>
      </c>
    </row>
    <row r="894">
      <c r="A894" s="7" t="n"/>
      <c r="B894" s="7" t="n"/>
      <c r="C894" s="12" t="n"/>
      <c r="D894" s="12">
        <f>IF(C894="","",IFERROR(INDEX('연차관리대장'!$B$5:$B$204,MATCH(C894,'연차관리대장'!$A$5:$A$204,0)),""))</f>
        <v/>
      </c>
      <c r="E894" s="12">
        <f>IF(C894="","",IFERROR(INDEX('연차관리대장'!$C$5:$C$204,MATCH(C894,'연차관리대장'!$A$5:$A$204,0)),""))</f>
        <v/>
      </c>
      <c r="F894" s="12" t="n"/>
      <c r="G894" s="12" t="n"/>
      <c r="H894" s="12">
        <f>IF(F894="","",IF(OR(F894="오전 반차",F894="오후 반차"),0.5,IF(F894="연차",N(G894),0)))</f>
        <v/>
      </c>
      <c r="I894" s="7" t="n"/>
      <c r="J894" s="12" t="n"/>
      <c r="K894" s="12" t="n"/>
      <c r="L894" s="14" t="n"/>
      <c r="M894" s="12">
        <f>IF(AND(C894="",F894=""),"",IF(C894="","사번 미기재",IF(ISNA(MATCH(C894,'연차관리대장'!$A$5:$A$204,0)),"대장에 없는 사번",IF(A894="","사용일 미기재",IF(AND(F894="연차",G894=""),"일수 미기재",IF(AND(G894&lt;&gt;"",ISNUMBER(SEARCH("반차",F894)),N(G894)&lt;&gt;0.5),"반차는 0.5일",""))))))</f>
        <v/>
      </c>
    </row>
    <row r="895">
      <c r="A895" s="7" t="n"/>
      <c r="B895" s="7" t="n"/>
      <c r="C895" s="12" t="n"/>
      <c r="D895" s="12">
        <f>IF(C895="","",IFERROR(INDEX('연차관리대장'!$B$5:$B$204,MATCH(C895,'연차관리대장'!$A$5:$A$204,0)),""))</f>
        <v/>
      </c>
      <c r="E895" s="12">
        <f>IF(C895="","",IFERROR(INDEX('연차관리대장'!$C$5:$C$204,MATCH(C895,'연차관리대장'!$A$5:$A$204,0)),""))</f>
        <v/>
      </c>
      <c r="F895" s="12" t="n"/>
      <c r="G895" s="12" t="n"/>
      <c r="H895" s="12">
        <f>IF(F895="","",IF(OR(F895="오전 반차",F895="오후 반차"),0.5,IF(F895="연차",N(G895),0)))</f>
        <v/>
      </c>
      <c r="I895" s="7" t="n"/>
      <c r="J895" s="12" t="n"/>
      <c r="K895" s="12" t="n"/>
      <c r="L895" s="14" t="n"/>
      <c r="M895" s="12">
        <f>IF(AND(C895="",F895=""),"",IF(C895="","사번 미기재",IF(ISNA(MATCH(C895,'연차관리대장'!$A$5:$A$204,0)),"대장에 없는 사번",IF(A895="","사용일 미기재",IF(AND(F895="연차",G895=""),"일수 미기재",IF(AND(G895&lt;&gt;"",ISNUMBER(SEARCH("반차",F895)),N(G895)&lt;&gt;0.5),"반차는 0.5일",""))))))</f>
        <v/>
      </c>
    </row>
    <row r="896">
      <c r="A896" s="7" t="n"/>
      <c r="B896" s="7" t="n"/>
      <c r="C896" s="12" t="n"/>
      <c r="D896" s="12">
        <f>IF(C896="","",IFERROR(INDEX('연차관리대장'!$B$5:$B$204,MATCH(C896,'연차관리대장'!$A$5:$A$204,0)),""))</f>
        <v/>
      </c>
      <c r="E896" s="12">
        <f>IF(C896="","",IFERROR(INDEX('연차관리대장'!$C$5:$C$204,MATCH(C896,'연차관리대장'!$A$5:$A$204,0)),""))</f>
        <v/>
      </c>
      <c r="F896" s="12" t="n"/>
      <c r="G896" s="12" t="n"/>
      <c r="H896" s="12">
        <f>IF(F896="","",IF(OR(F896="오전 반차",F896="오후 반차"),0.5,IF(F896="연차",N(G896),0)))</f>
        <v/>
      </c>
      <c r="I896" s="7" t="n"/>
      <c r="J896" s="12" t="n"/>
      <c r="K896" s="12" t="n"/>
      <c r="L896" s="14" t="n"/>
      <c r="M896" s="12">
        <f>IF(AND(C896="",F896=""),"",IF(C896="","사번 미기재",IF(ISNA(MATCH(C896,'연차관리대장'!$A$5:$A$204,0)),"대장에 없는 사번",IF(A896="","사용일 미기재",IF(AND(F896="연차",G896=""),"일수 미기재",IF(AND(G896&lt;&gt;"",ISNUMBER(SEARCH("반차",F896)),N(G896)&lt;&gt;0.5),"반차는 0.5일",""))))))</f>
        <v/>
      </c>
    </row>
    <row r="897">
      <c r="A897" s="7" t="n"/>
      <c r="B897" s="7" t="n"/>
      <c r="C897" s="12" t="n"/>
      <c r="D897" s="12">
        <f>IF(C897="","",IFERROR(INDEX('연차관리대장'!$B$5:$B$204,MATCH(C897,'연차관리대장'!$A$5:$A$204,0)),""))</f>
        <v/>
      </c>
      <c r="E897" s="12">
        <f>IF(C897="","",IFERROR(INDEX('연차관리대장'!$C$5:$C$204,MATCH(C897,'연차관리대장'!$A$5:$A$204,0)),""))</f>
        <v/>
      </c>
      <c r="F897" s="12" t="n"/>
      <c r="G897" s="12" t="n"/>
      <c r="H897" s="12">
        <f>IF(F897="","",IF(OR(F897="오전 반차",F897="오후 반차"),0.5,IF(F897="연차",N(G897),0)))</f>
        <v/>
      </c>
      <c r="I897" s="7" t="n"/>
      <c r="J897" s="12" t="n"/>
      <c r="K897" s="12" t="n"/>
      <c r="L897" s="14" t="n"/>
      <c r="M897" s="12">
        <f>IF(AND(C897="",F897=""),"",IF(C897="","사번 미기재",IF(ISNA(MATCH(C897,'연차관리대장'!$A$5:$A$204,0)),"대장에 없는 사번",IF(A897="","사용일 미기재",IF(AND(F897="연차",G897=""),"일수 미기재",IF(AND(G897&lt;&gt;"",ISNUMBER(SEARCH("반차",F897)),N(G897)&lt;&gt;0.5),"반차는 0.5일",""))))))</f>
        <v/>
      </c>
    </row>
    <row r="898">
      <c r="A898" s="7" t="n"/>
      <c r="B898" s="7" t="n"/>
      <c r="C898" s="12" t="n"/>
      <c r="D898" s="12">
        <f>IF(C898="","",IFERROR(INDEX('연차관리대장'!$B$5:$B$204,MATCH(C898,'연차관리대장'!$A$5:$A$204,0)),""))</f>
        <v/>
      </c>
      <c r="E898" s="12">
        <f>IF(C898="","",IFERROR(INDEX('연차관리대장'!$C$5:$C$204,MATCH(C898,'연차관리대장'!$A$5:$A$204,0)),""))</f>
        <v/>
      </c>
      <c r="F898" s="12" t="n"/>
      <c r="G898" s="12" t="n"/>
      <c r="H898" s="12">
        <f>IF(F898="","",IF(OR(F898="오전 반차",F898="오후 반차"),0.5,IF(F898="연차",N(G898),0)))</f>
        <v/>
      </c>
      <c r="I898" s="7" t="n"/>
      <c r="J898" s="12" t="n"/>
      <c r="K898" s="12" t="n"/>
      <c r="L898" s="14" t="n"/>
      <c r="M898" s="12">
        <f>IF(AND(C898="",F898=""),"",IF(C898="","사번 미기재",IF(ISNA(MATCH(C898,'연차관리대장'!$A$5:$A$204,0)),"대장에 없는 사번",IF(A898="","사용일 미기재",IF(AND(F898="연차",G898=""),"일수 미기재",IF(AND(G898&lt;&gt;"",ISNUMBER(SEARCH("반차",F898)),N(G898)&lt;&gt;0.5),"반차는 0.5일",""))))))</f>
        <v/>
      </c>
    </row>
    <row r="899">
      <c r="A899" s="7" t="n"/>
      <c r="B899" s="7" t="n"/>
      <c r="C899" s="12" t="n"/>
      <c r="D899" s="12">
        <f>IF(C899="","",IFERROR(INDEX('연차관리대장'!$B$5:$B$204,MATCH(C899,'연차관리대장'!$A$5:$A$204,0)),""))</f>
        <v/>
      </c>
      <c r="E899" s="12">
        <f>IF(C899="","",IFERROR(INDEX('연차관리대장'!$C$5:$C$204,MATCH(C899,'연차관리대장'!$A$5:$A$204,0)),""))</f>
        <v/>
      </c>
      <c r="F899" s="12" t="n"/>
      <c r="G899" s="12" t="n"/>
      <c r="H899" s="12">
        <f>IF(F899="","",IF(OR(F899="오전 반차",F899="오후 반차"),0.5,IF(F899="연차",N(G899),0)))</f>
        <v/>
      </c>
      <c r="I899" s="7" t="n"/>
      <c r="J899" s="12" t="n"/>
      <c r="K899" s="12" t="n"/>
      <c r="L899" s="14" t="n"/>
      <c r="M899" s="12">
        <f>IF(AND(C899="",F899=""),"",IF(C899="","사번 미기재",IF(ISNA(MATCH(C899,'연차관리대장'!$A$5:$A$204,0)),"대장에 없는 사번",IF(A899="","사용일 미기재",IF(AND(F899="연차",G899=""),"일수 미기재",IF(AND(G899&lt;&gt;"",ISNUMBER(SEARCH("반차",F899)),N(G899)&lt;&gt;0.5),"반차는 0.5일",""))))))</f>
        <v/>
      </c>
    </row>
    <row r="900">
      <c r="A900" s="7" t="n"/>
      <c r="B900" s="7" t="n"/>
      <c r="C900" s="12" t="n"/>
      <c r="D900" s="12">
        <f>IF(C900="","",IFERROR(INDEX('연차관리대장'!$B$5:$B$204,MATCH(C900,'연차관리대장'!$A$5:$A$204,0)),""))</f>
        <v/>
      </c>
      <c r="E900" s="12">
        <f>IF(C900="","",IFERROR(INDEX('연차관리대장'!$C$5:$C$204,MATCH(C900,'연차관리대장'!$A$5:$A$204,0)),""))</f>
        <v/>
      </c>
      <c r="F900" s="12" t="n"/>
      <c r="G900" s="12" t="n"/>
      <c r="H900" s="12">
        <f>IF(F900="","",IF(OR(F900="오전 반차",F900="오후 반차"),0.5,IF(F900="연차",N(G900),0)))</f>
        <v/>
      </c>
      <c r="I900" s="7" t="n"/>
      <c r="J900" s="12" t="n"/>
      <c r="K900" s="12" t="n"/>
      <c r="L900" s="14" t="n"/>
      <c r="M900" s="12">
        <f>IF(AND(C900="",F900=""),"",IF(C900="","사번 미기재",IF(ISNA(MATCH(C900,'연차관리대장'!$A$5:$A$204,0)),"대장에 없는 사번",IF(A900="","사용일 미기재",IF(AND(F900="연차",G900=""),"일수 미기재",IF(AND(G900&lt;&gt;"",ISNUMBER(SEARCH("반차",F900)),N(G900)&lt;&gt;0.5),"반차는 0.5일",""))))))</f>
        <v/>
      </c>
    </row>
    <row r="901">
      <c r="A901" s="7" t="n"/>
      <c r="B901" s="7" t="n"/>
      <c r="C901" s="12" t="n"/>
      <c r="D901" s="12">
        <f>IF(C901="","",IFERROR(INDEX('연차관리대장'!$B$5:$B$204,MATCH(C901,'연차관리대장'!$A$5:$A$204,0)),""))</f>
        <v/>
      </c>
      <c r="E901" s="12">
        <f>IF(C901="","",IFERROR(INDEX('연차관리대장'!$C$5:$C$204,MATCH(C901,'연차관리대장'!$A$5:$A$204,0)),""))</f>
        <v/>
      </c>
      <c r="F901" s="12" t="n"/>
      <c r="G901" s="12" t="n"/>
      <c r="H901" s="12">
        <f>IF(F901="","",IF(OR(F901="오전 반차",F901="오후 반차"),0.5,IF(F901="연차",N(G901),0)))</f>
        <v/>
      </c>
      <c r="I901" s="7" t="n"/>
      <c r="J901" s="12" t="n"/>
      <c r="K901" s="12" t="n"/>
      <c r="L901" s="14" t="n"/>
      <c r="M901" s="12">
        <f>IF(AND(C901="",F901=""),"",IF(C901="","사번 미기재",IF(ISNA(MATCH(C901,'연차관리대장'!$A$5:$A$204,0)),"대장에 없는 사번",IF(A901="","사용일 미기재",IF(AND(F901="연차",G901=""),"일수 미기재",IF(AND(G901&lt;&gt;"",ISNUMBER(SEARCH("반차",F901)),N(G901)&lt;&gt;0.5),"반차는 0.5일",""))))))</f>
        <v/>
      </c>
    </row>
    <row r="902">
      <c r="A902" s="7" t="n"/>
      <c r="B902" s="7" t="n"/>
      <c r="C902" s="12" t="n"/>
      <c r="D902" s="12">
        <f>IF(C902="","",IFERROR(INDEX('연차관리대장'!$B$5:$B$204,MATCH(C902,'연차관리대장'!$A$5:$A$204,0)),""))</f>
        <v/>
      </c>
      <c r="E902" s="12">
        <f>IF(C902="","",IFERROR(INDEX('연차관리대장'!$C$5:$C$204,MATCH(C902,'연차관리대장'!$A$5:$A$204,0)),""))</f>
        <v/>
      </c>
      <c r="F902" s="12" t="n"/>
      <c r="G902" s="12" t="n"/>
      <c r="H902" s="12">
        <f>IF(F902="","",IF(OR(F902="오전 반차",F902="오후 반차"),0.5,IF(F902="연차",N(G902),0)))</f>
        <v/>
      </c>
      <c r="I902" s="7" t="n"/>
      <c r="J902" s="12" t="n"/>
      <c r="K902" s="12" t="n"/>
      <c r="L902" s="14" t="n"/>
      <c r="M902" s="12">
        <f>IF(AND(C902="",F902=""),"",IF(C902="","사번 미기재",IF(ISNA(MATCH(C902,'연차관리대장'!$A$5:$A$204,0)),"대장에 없는 사번",IF(A902="","사용일 미기재",IF(AND(F902="연차",G902=""),"일수 미기재",IF(AND(G902&lt;&gt;"",ISNUMBER(SEARCH("반차",F902)),N(G902)&lt;&gt;0.5),"반차는 0.5일",""))))))</f>
        <v/>
      </c>
    </row>
    <row r="903">
      <c r="A903" s="7" t="n"/>
      <c r="B903" s="7" t="n"/>
      <c r="C903" s="12" t="n"/>
      <c r="D903" s="12">
        <f>IF(C903="","",IFERROR(INDEX('연차관리대장'!$B$5:$B$204,MATCH(C903,'연차관리대장'!$A$5:$A$204,0)),""))</f>
        <v/>
      </c>
      <c r="E903" s="12">
        <f>IF(C903="","",IFERROR(INDEX('연차관리대장'!$C$5:$C$204,MATCH(C903,'연차관리대장'!$A$5:$A$204,0)),""))</f>
        <v/>
      </c>
      <c r="F903" s="12" t="n"/>
      <c r="G903" s="12" t="n"/>
      <c r="H903" s="12">
        <f>IF(F903="","",IF(OR(F903="오전 반차",F903="오후 반차"),0.5,IF(F903="연차",N(G903),0)))</f>
        <v/>
      </c>
      <c r="I903" s="7" t="n"/>
      <c r="J903" s="12" t="n"/>
      <c r="K903" s="12" t="n"/>
      <c r="L903" s="14" t="n"/>
      <c r="M903" s="12">
        <f>IF(AND(C903="",F903=""),"",IF(C903="","사번 미기재",IF(ISNA(MATCH(C903,'연차관리대장'!$A$5:$A$204,0)),"대장에 없는 사번",IF(A903="","사용일 미기재",IF(AND(F903="연차",G903=""),"일수 미기재",IF(AND(G903&lt;&gt;"",ISNUMBER(SEARCH("반차",F903)),N(G903)&lt;&gt;0.5),"반차는 0.5일",""))))))</f>
        <v/>
      </c>
    </row>
    <row r="904">
      <c r="A904" s="7" t="n"/>
      <c r="B904" s="7" t="n"/>
      <c r="C904" s="12" t="n"/>
      <c r="D904" s="12">
        <f>IF(C904="","",IFERROR(INDEX('연차관리대장'!$B$5:$B$204,MATCH(C904,'연차관리대장'!$A$5:$A$204,0)),""))</f>
        <v/>
      </c>
      <c r="E904" s="12">
        <f>IF(C904="","",IFERROR(INDEX('연차관리대장'!$C$5:$C$204,MATCH(C904,'연차관리대장'!$A$5:$A$204,0)),""))</f>
        <v/>
      </c>
      <c r="F904" s="12" t="n"/>
      <c r="G904" s="12" t="n"/>
      <c r="H904" s="12">
        <f>IF(F904="","",IF(OR(F904="오전 반차",F904="오후 반차"),0.5,IF(F904="연차",N(G904),0)))</f>
        <v/>
      </c>
      <c r="I904" s="7" t="n"/>
      <c r="J904" s="12" t="n"/>
      <c r="K904" s="12" t="n"/>
      <c r="L904" s="14" t="n"/>
      <c r="M904" s="12">
        <f>IF(AND(C904="",F904=""),"",IF(C904="","사번 미기재",IF(ISNA(MATCH(C904,'연차관리대장'!$A$5:$A$204,0)),"대장에 없는 사번",IF(A904="","사용일 미기재",IF(AND(F904="연차",G904=""),"일수 미기재",IF(AND(G904&lt;&gt;"",ISNUMBER(SEARCH("반차",F904)),N(G904)&lt;&gt;0.5),"반차는 0.5일",""))))))</f>
        <v/>
      </c>
    </row>
    <row r="905">
      <c r="A905" s="7" t="n"/>
      <c r="B905" s="7" t="n"/>
      <c r="C905" s="12" t="n"/>
      <c r="D905" s="12">
        <f>IF(C905="","",IFERROR(INDEX('연차관리대장'!$B$5:$B$204,MATCH(C905,'연차관리대장'!$A$5:$A$204,0)),""))</f>
        <v/>
      </c>
      <c r="E905" s="12">
        <f>IF(C905="","",IFERROR(INDEX('연차관리대장'!$C$5:$C$204,MATCH(C905,'연차관리대장'!$A$5:$A$204,0)),""))</f>
        <v/>
      </c>
      <c r="F905" s="12" t="n"/>
      <c r="G905" s="12" t="n"/>
      <c r="H905" s="12">
        <f>IF(F905="","",IF(OR(F905="오전 반차",F905="오후 반차"),0.5,IF(F905="연차",N(G905),0)))</f>
        <v/>
      </c>
      <c r="I905" s="7" t="n"/>
      <c r="J905" s="12" t="n"/>
      <c r="K905" s="12" t="n"/>
      <c r="L905" s="14" t="n"/>
      <c r="M905" s="12">
        <f>IF(AND(C905="",F905=""),"",IF(C905="","사번 미기재",IF(ISNA(MATCH(C905,'연차관리대장'!$A$5:$A$204,0)),"대장에 없는 사번",IF(A905="","사용일 미기재",IF(AND(F905="연차",G905=""),"일수 미기재",IF(AND(G905&lt;&gt;"",ISNUMBER(SEARCH("반차",F905)),N(G905)&lt;&gt;0.5),"반차는 0.5일",""))))))</f>
        <v/>
      </c>
    </row>
    <row r="906">
      <c r="A906" s="7" t="n"/>
      <c r="B906" s="7" t="n"/>
      <c r="C906" s="12" t="n"/>
      <c r="D906" s="12">
        <f>IF(C906="","",IFERROR(INDEX('연차관리대장'!$B$5:$B$204,MATCH(C906,'연차관리대장'!$A$5:$A$204,0)),""))</f>
        <v/>
      </c>
      <c r="E906" s="12">
        <f>IF(C906="","",IFERROR(INDEX('연차관리대장'!$C$5:$C$204,MATCH(C906,'연차관리대장'!$A$5:$A$204,0)),""))</f>
        <v/>
      </c>
      <c r="F906" s="12" t="n"/>
      <c r="G906" s="12" t="n"/>
      <c r="H906" s="12">
        <f>IF(F906="","",IF(OR(F906="오전 반차",F906="오후 반차"),0.5,IF(F906="연차",N(G906),0)))</f>
        <v/>
      </c>
      <c r="I906" s="7" t="n"/>
      <c r="J906" s="12" t="n"/>
      <c r="K906" s="12" t="n"/>
      <c r="L906" s="14" t="n"/>
      <c r="M906" s="12">
        <f>IF(AND(C906="",F906=""),"",IF(C906="","사번 미기재",IF(ISNA(MATCH(C906,'연차관리대장'!$A$5:$A$204,0)),"대장에 없는 사번",IF(A906="","사용일 미기재",IF(AND(F906="연차",G906=""),"일수 미기재",IF(AND(G906&lt;&gt;"",ISNUMBER(SEARCH("반차",F906)),N(G906)&lt;&gt;0.5),"반차는 0.5일",""))))))</f>
        <v/>
      </c>
    </row>
    <row r="907">
      <c r="A907" s="7" t="n"/>
      <c r="B907" s="7" t="n"/>
      <c r="C907" s="12" t="n"/>
      <c r="D907" s="12">
        <f>IF(C907="","",IFERROR(INDEX('연차관리대장'!$B$5:$B$204,MATCH(C907,'연차관리대장'!$A$5:$A$204,0)),""))</f>
        <v/>
      </c>
      <c r="E907" s="12">
        <f>IF(C907="","",IFERROR(INDEX('연차관리대장'!$C$5:$C$204,MATCH(C907,'연차관리대장'!$A$5:$A$204,0)),""))</f>
        <v/>
      </c>
      <c r="F907" s="12" t="n"/>
      <c r="G907" s="12" t="n"/>
      <c r="H907" s="12">
        <f>IF(F907="","",IF(OR(F907="오전 반차",F907="오후 반차"),0.5,IF(F907="연차",N(G907),0)))</f>
        <v/>
      </c>
      <c r="I907" s="7" t="n"/>
      <c r="J907" s="12" t="n"/>
      <c r="K907" s="12" t="n"/>
      <c r="L907" s="14" t="n"/>
      <c r="M907" s="12">
        <f>IF(AND(C907="",F907=""),"",IF(C907="","사번 미기재",IF(ISNA(MATCH(C907,'연차관리대장'!$A$5:$A$204,0)),"대장에 없는 사번",IF(A907="","사용일 미기재",IF(AND(F907="연차",G907=""),"일수 미기재",IF(AND(G907&lt;&gt;"",ISNUMBER(SEARCH("반차",F907)),N(G907)&lt;&gt;0.5),"반차는 0.5일",""))))))</f>
        <v/>
      </c>
    </row>
    <row r="908">
      <c r="A908" s="7" t="n"/>
      <c r="B908" s="7" t="n"/>
      <c r="C908" s="12" t="n"/>
      <c r="D908" s="12">
        <f>IF(C908="","",IFERROR(INDEX('연차관리대장'!$B$5:$B$204,MATCH(C908,'연차관리대장'!$A$5:$A$204,0)),""))</f>
        <v/>
      </c>
      <c r="E908" s="12">
        <f>IF(C908="","",IFERROR(INDEX('연차관리대장'!$C$5:$C$204,MATCH(C908,'연차관리대장'!$A$5:$A$204,0)),""))</f>
        <v/>
      </c>
      <c r="F908" s="12" t="n"/>
      <c r="G908" s="12" t="n"/>
      <c r="H908" s="12">
        <f>IF(F908="","",IF(OR(F908="오전 반차",F908="오후 반차"),0.5,IF(F908="연차",N(G908),0)))</f>
        <v/>
      </c>
      <c r="I908" s="7" t="n"/>
      <c r="J908" s="12" t="n"/>
      <c r="K908" s="12" t="n"/>
      <c r="L908" s="14" t="n"/>
      <c r="M908" s="12">
        <f>IF(AND(C908="",F908=""),"",IF(C908="","사번 미기재",IF(ISNA(MATCH(C908,'연차관리대장'!$A$5:$A$204,0)),"대장에 없는 사번",IF(A908="","사용일 미기재",IF(AND(F908="연차",G908=""),"일수 미기재",IF(AND(G908&lt;&gt;"",ISNUMBER(SEARCH("반차",F908)),N(G908)&lt;&gt;0.5),"반차는 0.5일",""))))))</f>
        <v/>
      </c>
    </row>
    <row r="909">
      <c r="A909" s="7" t="n"/>
      <c r="B909" s="7" t="n"/>
      <c r="C909" s="12" t="n"/>
      <c r="D909" s="12">
        <f>IF(C909="","",IFERROR(INDEX('연차관리대장'!$B$5:$B$204,MATCH(C909,'연차관리대장'!$A$5:$A$204,0)),""))</f>
        <v/>
      </c>
      <c r="E909" s="12">
        <f>IF(C909="","",IFERROR(INDEX('연차관리대장'!$C$5:$C$204,MATCH(C909,'연차관리대장'!$A$5:$A$204,0)),""))</f>
        <v/>
      </c>
      <c r="F909" s="12" t="n"/>
      <c r="G909" s="12" t="n"/>
      <c r="H909" s="12">
        <f>IF(F909="","",IF(OR(F909="오전 반차",F909="오후 반차"),0.5,IF(F909="연차",N(G909),0)))</f>
        <v/>
      </c>
      <c r="I909" s="7" t="n"/>
      <c r="J909" s="12" t="n"/>
      <c r="K909" s="12" t="n"/>
      <c r="L909" s="14" t="n"/>
      <c r="M909" s="12">
        <f>IF(AND(C909="",F909=""),"",IF(C909="","사번 미기재",IF(ISNA(MATCH(C909,'연차관리대장'!$A$5:$A$204,0)),"대장에 없는 사번",IF(A909="","사용일 미기재",IF(AND(F909="연차",G909=""),"일수 미기재",IF(AND(G909&lt;&gt;"",ISNUMBER(SEARCH("반차",F909)),N(G909)&lt;&gt;0.5),"반차는 0.5일",""))))))</f>
        <v/>
      </c>
    </row>
    <row r="910">
      <c r="A910" s="7" t="n"/>
      <c r="B910" s="7" t="n"/>
      <c r="C910" s="12" t="n"/>
      <c r="D910" s="12">
        <f>IF(C910="","",IFERROR(INDEX('연차관리대장'!$B$5:$B$204,MATCH(C910,'연차관리대장'!$A$5:$A$204,0)),""))</f>
        <v/>
      </c>
      <c r="E910" s="12">
        <f>IF(C910="","",IFERROR(INDEX('연차관리대장'!$C$5:$C$204,MATCH(C910,'연차관리대장'!$A$5:$A$204,0)),""))</f>
        <v/>
      </c>
      <c r="F910" s="12" t="n"/>
      <c r="G910" s="12" t="n"/>
      <c r="H910" s="12">
        <f>IF(F910="","",IF(OR(F910="오전 반차",F910="오후 반차"),0.5,IF(F910="연차",N(G910),0)))</f>
        <v/>
      </c>
      <c r="I910" s="7" t="n"/>
      <c r="J910" s="12" t="n"/>
      <c r="K910" s="12" t="n"/>
      <c r="L910" s="14" t="n"/>
      <c r="M910" s="12">
        <f>IF(AND(C910="",F910=""),"",IF(C910="","사번 미기재",IF(ISNA(MATCH(C910,'연차관리대장'!$A$5:$A$204,0)),"대장에 없는 사번",IF(A910="","사용일 미기재",IF(AND(F910="연차",G910=""),"일수 미기재",IF(AND(G910&lt;&gt;"",ISNUMBER(SEARCH("반차",F910)),N(G910)&lt;&gt;0.5),"반차는 0.5일",""))))))</f>
        <v/>
      </c>
    </row>
    <row r="911">
      <c r="A911" s="7" t="n"/>
      <c r="B911" s="7" t="n"/>
      <c r="C911" s="12" t="n"/>
      <c r="D911" s="12">
        <f>IF(C911="","",IFERROR(INDEX('연차관리대장'!$B$5:$B$204,MATCH(C911,'연차관리대장'!$A$5:$A$204,0)),""))</f>
        <v/>
      </c>
      <c r="E911" s="12">
        <f>IF(C911="","",IFERROR(INDEX('연차관리대장'!$C$5:$C$204,MATCH(C911,'연차관리대장'!$A$5:$A$204,0)),""))</f>
        <v/>
      </c>
      <c r="F911" s="12" t="n"/>
      <c r="G911" s="12" t="n"/>
      <c r="H911" s="12">
        <f>IF(F911="","",IF(OR(F911="오전 반차",F911="오후 반차"),0.5,IF(F911="연차",N(G911),0)))</f>
        <v/>
      </c>
      <c r="I911" s="7" t="n"/>
      <c r="J911" s="12" t="n"/>
      <c r="K911" s="12" t="n"/>
      <c r="L911" s="14" t="n"/>
      <c r="M911" s="12">
        <f>IF(AND(C911="",F911=""),"",IF(C911="","사번 미기재",IF(ISNA(MATCH(C911,'연차관리대장'!$A$5:$A$204,0)),"대장에 없는 사번",IF(A911="","사용일 미기재",IF(AND(F911="연차",G911=""),"일수 미기재",IF(AND(G911&lt;&gt;"",ISNUMBER(SEARCH("반차",F911)),N(G911)&lt;&gt;0.5),"반차는 0.5일",""))))))</f>
        <v/>
      </c>
    </row>
    <row r="912">
      <c r="A912" s="7" t="n"/>
      <c r="B912" s="7" t="n"/>
      <c r="C912" s="12" t="n"/>
      <c r="D912" s="12">
        <f>IF(C912="","",IFERROR(INDEX('연차관리대장'!$B$5:$B$204,MATCH(C912,'연차관리대장'!$A$5:$A$204,0)),""))</f>
        <v/>
      </c>
      <c r="E912" s="12">
        <f>IF(C912="","",IFERROR(INDEX('연차관리대장'!$C$5:$C$204,MATCH(C912,'연차관리대장'!$A$5:$A$204,0)),""))</f>
        <v/>
      </c>
      <c r="F912" s="12" t="n"/>
      <c r="G912" s="12" t="n"/>
      <c r="H912" s="12">
        <f>IF(F912="","",IF(OR(F912="오전 반차",F912="오후 반차"),0.5,IF(F912="연차",N(G912),0)))</f>
        <v/>
      </c>
      <c r="I912" s="7" t="n"/>
      <c r="J912" s="12" t="n"/>
      <c r="K912" s="12" t="n"/>
      <c r="L912" s="14" t="n"/>
      <c r="M912" s="12">
        <f>IF(AND(C912="",F912=""),"",IF(C912="","사번 미기재",IF(ISNA(MATCH(C912,'연차관리대장'!$A$5:$A$204,0)),"대장에 없는 사번",IF(A912="","사용일 미기재",IF(AND(F912="연차",G912=""),"일수 미기재",IF(AND(G912&lt;&gt;"",ISNUMBER(SEARCH("반차",F912)),N(G912)&lt;&gt;0.5),"반차는 0.5일",""))))))</f>
        <v/>
      </c>
    </row>
    <row r="913">
      <c r="A913" s="7" t="n"/>
      <c r="B913" s="7" t="n"/>
      <c r="C913" s="12" t="n"/>
      <c r="D913" s="12">
        <f>IF(C913="","",IFERROR(INDEX('연차관리대장'!$B$5:$B$204,MATCH(C913,'연차관리대장'!$A$5:$A$204,0)),""))</f>
        <v/>
      </c>
      <c r="E913" s="12">
        <f>IF(C913="","",IFERROR(INDEX('연차관리대장'!$C$5:$C$204,MATCH(C913,'연차관리대장'!$A$5:$A$204,0)),""))</f>
        <v/>
      </c>
      <c r="F913" s="12" t="n"/>
      <c r="G913" s="12" t="n"/>
      <c r="H913" s="12">
        <f>IF(F913="","",IF(OR(F913="오전 반차",F913="오후 반차"),0.5,IF(F913="연차",N(G913),0)))</f>
        <v/>
      </c>
      <c r="I913" s="7" t="n"/>
      <c r="J913" s="12" t="n"/>
      <c r="K913" s="12" t="n"/>
      <c r="L913" s="14" t="n"/>
      <c r="M913" s="12">
        <f>IF(AND(C913="",F913=""),"",IF(C913="","사번 미기재",IF(ISNA(MATCH(C913,'연차관리대장'!$A$5:$A$204,0)),"대장에 없는 사번",IF(A913="","사용일 미기재",IF(AND(F913="연차",G913=""),"일수 미기재",IF(AND(G913&lt;&gt;"",ISNUMBER(SEARCH("반차",F913)),N(G913)&lt;&gt;0.5),"반차는 0.5일",""))))))</f>
        <v/>
      </c>
    </row>
    <row r="914">
      <c r="A914" s="7" t="n"/>
      <c r="B914" s="7" t="n"/>
      <c r="C914" s="12" t="n"/>
      <c r="D914" s="12">
        <f>IF(C914="","",IFERROR(INDEX('연차관리대장'!$B$5:$B$204,MATCH(C914,'연차관리대장'!$A$5:$A$204,0)),""))</f>
        <v/>
      </c>
      <c r="E914" s="12">
        <f>IF(C914="","",IFERROR(INDEX('연차관리대장'!$C$5:$C$204,MATCH(C914,'연차관리대장'!$A$5:$A$204,0)),""))</f>
        <v/>
      </c>
      <c r="F914" s="12" t="n"/>
      <c r="G914" s="12" t="n"/>
      <c r="H914" s="12">
        <f>IF(F914="","",IF(OR(F914="오전 반차",F914="오후 반차"),0.5,IF(F914="연차",N(G914),0)))</f>
        <v/>
      </c>
      <c r="I914" s="7" t="n"/>
      <c r="J914" s="12" t="n"/>
      <c r="K914" s="12" t="n"/>
      <c r="L914" s="14" t="n"/>
      <c r="M914" s="12">
        <f>IF(AND(C914="",F914=""),"",IF(C914="","사번 미기재",IF(ISNA(MATCH(C914,'연차관리대장'!$A$5:$A$204,0)),"대장에 없는 사번",IF(A914="","사용일 미기재",IF(AND(F914="연차",G914=""),"일수 미기재",IF(AND(G914&lt;&gt;"",ISNUMBER(SEARCH("반차",F914)),N(G914)&lt;&gt;0.5),"반차는 0.5일",""))))))</f>
        <v/>
      </c>
    </row>
    <row r="915">
      <c r="A915" s="7" t="n"/>
      <c r="B915" s="7" t="n"/>
      <c r="C915" s="12" t="n"/>
      <c r="D915" s="12">
        <f>IF(C915="","",IFERROR(INDEX('연차관리대장'!$B$5:$B$204,MATCH(C915,'연차관리대장'!$A$5:$A$204,0)),""))</f>
        <v/>
      </c>
      <c r="E915" s="12">
        <f>IF(C915="","",IFERROR(INDEX('연차관리대장'!$C$5:$C$204,MATCH(C915,'연차관리대장'!$A$5:$A$204,0)),""))</f>
        <v/>
      </c>
      <c r="F915" s="12" t="n"/>
      <c r="G915" s="12" t="n"/>
      <c r="H915" s="12">
        <f>IF(F915="","",IF(OR(F915="오전 반차",F915="오후 반차"),0.5,IF(F915="연차",N(G915),0)))</f>
        <v/>
      </c>
      <c r="I915" s="7" t="n"/>
      <c r="J915" s="12" t="n"/>
      <c r="K915" s="12" t="n"/>
      <c r="L915" s="14" t="n"/>
      <c r="M915" s="12">
        <f>IF(AND(C915="",F915=""),"",IF(C915="","사번 미기재",IF(ISNA(MATCH(C915,'연차관리대장'!$A$5:$A$204,0)),"대장에 없는 사번",IF(A915="","사용일 미기재",IF(AND(F915="연차",G915=""),"일수 미기재",IF(AND(G915&lt;&gt;"",ISNUMBER(SEARCH("반차",F915)),N(G915)&lt;&gt;0.5),"반차는 0.5일",""))))))</f>
        <v/>
      </c>
    </row>
    <row r="916">
      <c r="A916" s="7" t="n"/>
      <c r="B916" s="7" t="n"/>
      <c r="C916" s="12" t="n"/>
      <c r="D916" s="12">
        <f>IF(C916="","",IFERROR(INDEX('연차관리대장'!$B$5:$B$204,MATCH(C916,'연차관리대장'!$A$5:$A$204,0)),""))</f>
        <v/>
      </c>
      <c r="E916" s="12">
        <f>IF(C916="","",IFERROR(INDEX('연차관리대장'!$C$5:$C$204,MATCH(C916,'연차관리대장'!$A$5:$A$204,0)),""))</f>
        <v/>
      </c>
      <c r="F916" s="12" t="n"/>
      <c r="G916" s="12" t="n"/>
      <c r="H916" s="12">
        <f>IF(F916="","",IF(OR(F916="오전 반차",F916="오후 반차"),0.5,IF(F916="연차",N(G916),0)))</f>
        <v/>
      </c>
      <c r="I916" s="7" t="n"/>
      <c r="J916" s="12" t="n"/>
      <c r="K916" s="12" t="n"/>
      <c r="L916" s="14" t="n"/>
      <c r="M916" s="12">
        <f>IF(AND(C916="",F916=""),"",IF(C916="","사번 미기재",IF(ISNA(MATCH(C916,'연차관리대장'!$A$5:$A$204,0)),"대장에 없는 사번",IF(A916="","사용일 미기재",IF(AND(F916="연차",G916=""),"일수 미기재",IF(AND(G916&lt;&gt;"",ISNUMBER(SEARCH("반차",F916)),N(G916)&lt;&gt;0.5),"반차는 0.5일",""))))))</f>
        <v/>
      </c>
    </row>
    <row r="917">
      <c r="A917" s="7" t="n"/>
      <c r="B917" s="7" t="n"/>
      <c r="C917" s="12" t="n"/>
      <c r="D917" s="12">
        <f>IF(C917="","",IFERROR(INDEX('연차관리대장'!$B$5:$B$204,MATCH(C917,'연차관리대장'!$A$5:$A$204,0)),""))</f>
        <v/>
      </c>
      <c r="E917" s="12">
        <f>IF(C917="","",IFERROR(INDEX('연차관리대장'!$C$5:$C$204,MATCH(C917,'연차관리대장'!$A$5:$A$204,0)),""))</f>
        <v/>
      </c>
      <c r="F917" s="12" t="n"/>
      <c r="G917" s="12" t="n"/>
      <c r="H917" s="12">
        <f>IF(F917="","",IF(OR(F917="오전 반차",F917="오후 반차"),0.5,IF(F917="연차",N(G917),0)))</f>
        <v/>
      </c>
      <c r="I917" s="7" t="n"/>
      <c r="J917" s="12" t="n"/>
      <c r="K917" s="12" t="n"/>
      <c r="L917" s="14" t="n"/>
      <c r="M917" s="12">
        <f>IF(AND(C917="",F917=""),"",IF(C917="","사번 미기재",IF(ISNA(MATCH(C917,'연차관리대장'!$A$5:$A$204,0)),"대장에 없는 사번",IF(A917="","사용일 미기재",IF(AND(F917="연차",G917=""),"일수 미기재",IF(AND(G917&lt;&gt;"",ISNUMBER(SEARCH("반차",F917)),N(G917)&lt;&gt;0.5),"반차는 0.5일",""))))))</f>
        <v/>
      </c>
    </row>
    <row r="918">
      <c r="A918" s="7" t="n"/>
      <c r="B918" s="7" t="n"/>
      <c r="C918" s="12" t="n"/>
      <c r="D918" s="12">
        <f>IF(C918="","",IFERROR(INDEX('연차관리대장'!$B$5:$B$204,MATCH(C918,'연차관리대장'!$A$5:$A$204,0)),""))</f>
        <v/>
      </c>
      <c r="E918" s="12">
        <f>IF(C918="","",IFERROR(INDEX('연차관리대장'!$C$5:$C$204,MATCH(C918,'연차관리대장'!$A$5:$A$204,0)),""))</f>
        <v/>
      </c>
      <c r="F918" s="12" t="n"/>
      <c r="G918" s="12" t="n"/>
      <c r="H918" s="12">
        <f>IF(F918="","",IF(OR(F918="오전 반차",F918="오후 반차"),0.5,IF(F918="연차",N(G918),0)))</f>
        <v/>
      </c>
      <c r="I918" s="7" t="n"/>
      <c r="J918" s="12" t="n"/>
      <c r="K918" s="12" t="n"/>
      <c r="L918" s="14" t="n"/>
      <c r="M918" s="12">
        <f>IF(AND(C918="",F918=""),"",IF(C918="","사번 미기재",IF(ISNA(MATCH(C918,'연차관리대장'!$A$5:$A$204,0)),"대장에 없는 사번",IF(A918="","사용일 미기재",IF(AND(F918="연차",G918=""),"일수 미기재",IF(AND(G918&lt;&gt;"",ISNUMBER(SEARCH("반차",F918)),N(G918)&lt;&gt;0.5),"반차는 0.5일",""))))))</f>
        <v/>
      </c>
    </row>
    <row r="919">
      <c r="A919" s="7" t="n"/>
      <c r="B919" s="7" t="n"/>
      <c r="C919" s="12" t="n"/>
      <c r="D919" s="12">
        <f>IF(C919="","",IFERROR(INDEX('연차관리대장'!$B$5:$B$204,MATCH(C919,'연차관리대장'!$A$5:$A$204,0)),""))</f>
        <v/>
      </c>
      <c r="E919" s="12">
        <f>IF(C919="","",IFERROR(INDEX('연차관리대장'!$C$5:$C$204,MATCH(C919,'연차관리대장'!$A$5:$A$204,0)),""))</f>
        <v/>
      </c>
      <c r="F919" s="12" t="n"/>
      <c r="G919" s="12" t="n"/>
      <c r="H919" s="12">
        <f>IF(F919="","",IF(OR(F919="오전 반차",F919="오후 반차"),0.5,IF(F919="연차",N(G919),0)))</f>
        <v/>
      </c>
      <c r="I919" s="7" t="n"/>
      <c r="J919" s="12" t="n"/>
      <c r="K919" s="12" t="n"/>
      <c r="L919" s="14" t="n"/>
      <c r="M919" s="12">
        <f>IF(AND(C919="",F919=""),"",IF(C919="","사번 미기재",IF(ISNA(MATCH(C919,'연차관리대장'!$A$5:$A$204,0)),"대장에 없는 사번",IF(A919="","사용일 미기재",IF(AND(F919="연차",G919=""),"일수 미기재",IF(AND(G919&lt;&gt;"",ISNUMBER(SEARCH("반차",F919)),N(G919)&lt;&gt;0.5),"반차는 0.5일",""))))))</f>
        <v/>
      </c>
    </row>
    <row r="920">
      <c r="A920" s="7" t="n"/>
      <c r="B920" s="7" t="n"/>
      <c r="C920" s="12" t="n"/>
      <c r="D920" s="12">
        <f>IF(C920="","",IFERROR(INDEX('연차관리대장'!$B$5:$B$204,MATCH(C920,'연차관리대장'!$A$5:$A$204,0)),""))</f>
        <v/>
      </c>
      <c r="E920" s="12">
        <f>IF(C920="","",IFERROR(INDEX('연차관리대장'!$C$5:$C$204,MATCH(C920,'연차관리대장'!$A$5:$A$204,0)),""))</f>
        <v/>
      </c>
      <c r="F920" s="12" t="n"/>
      <c r="G920" s="12" t="n"/>
      <c r="H920" s="12">
        <f>IF(F920="","",IF(OR(F920="오전 반차",F920="오후 반차"),0.5,IF(F920="연차",N(G920),0)))</f>
        <v/>
      </c>
      <c r="I920" s="7" t="n"/>
      <c r="J920" s="12" t="n"/>
      <c r="K920" s="12" t="n"/>
      <c r="L920" s="14" t="n"/>
      <c r="M920" s="12">
        <f>IF(AND(C920="",F920=""),"",IF(C920="","사번 미기재",IF(ISNA(MATCH(C920,'연차관리대장'!$A$5:$A$204,0)),"대장에 없는 사번",IF(A920="","사용일 미기재",IF(AND(F920="연차",G920=""),"일수 미기재",IF(AND(G920&lt;&gt;"",ISNUMBER(SEARCH("반차",F920)),N(G920)&lt;&gt;0.5),"반차는 0.5일",""))))))</f>
        <v/>
      </c>
    </row>
    <row r="921">
      <c r="A921" s="7" t="n"/>
      <c r="B921" s="7" t="n"/>
      <c r="C921" s="12" t="n"/>
      <c r="D921" s="12">
        <f>IF(C921="","",IFERROR(INDEX('연차관리대장'!$B$5:$B$204,MATCH(C921,'연차관리대장'!$A$5:$A$204,0)),""))</f>
        <v/>
      </c>
      <c r="E921" s="12">
        <f>IF(C921="","",IFERROR(INDEX('연차관리대장'!$C$5:$C$204,MATCH(C921,'연차관리대장'!$A$5:$A$204,0)),""))</f>
        <v/>
      </c>
      <c r="F921" s="12" t="n"/>
      <c r="G921" s="12" t="n"/>
      <c r="H921" s="12">
        <f>IF(F921="","",IF(OR(F921="오전 반차",F921="오후 반차"),0.5,IF(F921="연차",N(G921),0)))</f>
        <v/>
      </c>
      <c r="I921" s="7" t="n"/>
      <c r="J921" s="12" t="n"/>
      <c r="K921" s="12" t="n"/>
      <c r="L921" s="14" t="n"/>
      <c r="M921" s="12">
        <f>IF(AND(C921="",F921=""),"",IF(C921="","사번 미기재",IF(ISNA(MATCH(C921,'연차관리대장'!$A$5:$A$204,0)),"대장에 없는 사번",IF(A921="","사용일 미기재",IF(AND(F921="연차",G921=""),"일수 미기재",IF(AND(G921&lt;&gt;"",ISNUMBER(SEARCH("반차",F921)),N(G921)&lt;&gt;0.5),"반차는 0.5일",""))))))</f>
        <v/>
      </c>
    </row>
    <row r="922">
      <c r="A922" s="7" t="n"/>
      <c r="B922" s="7" t="n"/>
      <c r="C922" s="12" t="n"/>
      <c r="D922" s="12">
        <f>IF(C922="","",IFERROR(INDEX('연차관리대장'!$B$5:$B$204,MATCH(C922,'연차관리대장'!$A$5:$A$204,0)),""))</f>
        <v/>
      </c>
      <c r="E922" s="12">
        <f>IF(C922="","",IFERROR(INDEX('연차관리대장'!$C$5:$C$204,MATCH(C922,'연차관리대장'!$A$5:$A$204,0)),""))</f>
        <v/>
      </c>
      <c r="F922" s="12" t="n"/>
      <c r="G922" s="12" t="n"/>
      <c r="H922" s="12">
        <f>IF(F922="","",IF(OR(F922="오전 반차",F922="오후 반차"),0.5,IF(F922="연차",N(G922),0)))</f>
        <v/>
      </c>
      <c r="I922" s="7" t="n"/>
      <c r="J922" s="12" t="n"/>
      <c r="K922" s="12" t="n"/>
      <c r="L922" s="14" t="n"/>
      <c r="M922" s="12">
        <f>IF(AND(C922="",F922=""),"",IF(C922="","사번 미기재",IF(ISNA(MATCH(C922,'연차관리대장'!$A$5:$A$204,0)),"대장에 없는 사번",IF(A922="","사용일 미기재",IF(AND(F922="연차",G922=""),"일수 미기재",IF(AND(G922&lt;&gt;"",ISNUMBER(SEARCH("반차",F922)),N(G922)&lt;&gt;0.5),"반차는 0.5일",""))))))</f>
        <v/>
      </c>
    </row>
    <row r="923">
      <c r="A923" s="7" t="n"/>
      <c r="B923" s="7" t="n"/>
      <c r="C923" s="12" t="n"/>
      <c r="D923" s="12">
        <f>IF(C923="","",IFERROR(INDEX('연차관리대장'!$B$5:$B$204,MATCH(C923,'연차관리대장'!$A$5:$A$204,0)),""))</f>
        <v/>
      </c>
      <c r="E923" s="12">
        <f>IF(C923="","",IFERROR(INDEX('연차관리대장'!$C$5:$C$204,MATCH(C923,'연차관리대장'!$A$5:$A$204,0)),""))</f>
        <v/>
      </c>
      <c r="F923" s="12" t="n"/>
      <c r="G923" s="12" t="n"/>
      <c r="H923" s="12">
        <f>IF(F923="","",IF(OR(F923="오전 반차",F923="오후 반차"),0.5,IF(F923="연차",N(G923),0)))</f>
        <v/>
      </c>
      <c r="I923" s="7" t="n"/>
      <c r="J923" s="12" t="n"/>
      <c r="K923" s="12" t="n"/>
      <c r="L923" s="14" t="n"/>
      <c r="M923" s="12">
        <f>IF(AND(C923="",F923=""),"",IF(C923="","사번 미기재",IF(ISNA(MATCH(C923,'연차관리대장'!$A$5:$A$204,0)),"대장에 없는 사번",IF(A923="","사용일 미기재",IF(AND(F923="연차",G923=""),"일수 미기재",IF(AND(G923&lt;&gt;"",ISNUMBER(SEARCH("반차",F923)),N(G923)&lt;&gt;0.5),"반차는 0.5일",""))))))</f>
        <v/>
      </c>
    </row>
    <row r="924">
      <c r="A924" s="7" t="n"/>
      <c r="B924" s="7" t="n"/>
      <c r="C924" s="12" t="n"/>
      <c r="D924" s="12">
        <f>IF(C924="","",IFERROR(INDEX('연차관리대장'!$B$5:$B$204,MATCH(C924,'연차관리대장'!$A$5:$A$204,0)),""))</f>
        <v/>
      </c>
      <c r="E924" s="12">
        <f>IF(C924="","",IFERROR(INDEX('연차관리대장'!$C$5:$C$204,MATCH(C924,'연차관리대장'!$A$5:$A$204,0)),""))</f>
        <v/>
      </c>
      <c r="F924" s="12" t="n"/>
      <c r="G924" s="12" t="n"/>
      <c r="H924" s="12">
        <f>IF(F924="","",IF(OR(F924="오전 반차",F924="오후 반차"),0.5,IF(F924="연차",N(G924),0)))</f>
        <v/>
      </c>
      <c r="I924" s="7" t="n"/>
      <c r="J924" s="12" t="n"/>
      <c r="K924" s="12" t="n"/>
      <c r="L924" s="14" t="n"/>
      <c r="M924" s="12">
        <f>IF(AND(C924="",F924=""),"",IF(C924="","사번 미기재",IF(ISNA(MATCH(C924,'연차관리대장'!$A$5:$A$204,0)),"대장에 없는 사번",IF(A924="","사용일 미기재",IF(AND(F924="연차",G924=""),"일수 미기재",IF(AND(G924&lt;&gt;"",ISNUMBER(SEARCH("반차",F924)),N(G924)&lt;&gt;0.5),"반차는 0.5일",""))))))</f>
        <v/>
      </c>
    </row>
    <row r="925">
      <c r="A925" s="7" t="n"/>
      <c r="B925" s="7" t="n"/>
      <c r="C925" s="12" t="n"/>
      <c r="D925" s="12">
        <f>IF(C925="","",IFERROR(INDEX('연차관리대장'!$B$5:$B$204,MATCH(C925,'연차관리대장'!$A$5:$A$204,0)),""))</f>
        <v/>
      </c>
      <c r="E925" s="12">
        <f>IF(C925="","",IFERROR(INDEX('연차관리대장'!$C$5:$C$204,MATCH(C925,'연차관리대장'!$A$5:$A$204,0)),""))</f>
        <v/>
      </c>
      <c r="F925" s="12" t="n"/>
      <c r="G925" s="12" t="n"/>
      <c r="H925" s="12">
        <f>IF(F925="","",IF(OR(F925="오전 반차",F925="오후 반차"),0.5,IF(F925="연차",N(G925),0)))</f>
        <v/>
      </c>
      <c r="I925" s="7" t="n"/>
      <c r="J925" s="12" t="n"/>
      <c r="K925" s="12" t="n"/>
      <c r="L925" s="14" t="n"/>
      <c r="M925" s="12">
        <f>IF(AND(C925="",F925=""),"",IF(C925="","사번 미기재",IF(ISNA(MATCH(C925,'연차관리대장'!$A$5:$A$204,0)),"대장에 없는 사번",IF(A925="","사용일 미기재",IF(AND(F925="연차",G925=""),"일수 미기재",IF(AND(G925&lt;&gt;"",ISNUMBER(SEARCH("반차",F925)),N(G925)&lt;&gt;0.5),"반차는 0.5일",""))))))</f>
        <v/>
      </c>
    </row>
    <row r="926">
      <c r="A926" s="7" t="n"/>
      <c r="B926" s="7" t="n"/>
      <c r="C926" s="12" t="n"/>
      <c r="D926" s="12">
        <f>IF(C926="","",IFERROR(INDEX('연차관리대장'!$B$5:$B$204,MATCH(C926,'연차관리대장'!$A$5:$A$204,0)),""))</f>
        <v/>
      </c>
      <c r="E926" s="12">
        <f>IF(C926="","",IFERROR(INDEX('연차관리대장'!$C$5:$C$204,MATCH(C926,'연차관리대장'!$A$5:$A$204,0)),""))</f>
        <v/>
      </c>
      <c r="F926" s="12" t="n"/>
      <c r="G926" s="12" t="n"/>
      <c r="H926" s="12">
        <f>IF(F926="","",IF(OR(F926="오전 반차",F926="오후 반차"),0.5,IF(F926="연차",N(G926),0)))</f>
        <v/>
      </c>
      <c r="I926" s="7" t="n"/>
      <c r="J926" s="12" t="n"/>
      <c r="K926" s="12" t="n"/>
      <c r="L926" s="14" t="n"/>
      <c r="M926" s="12">
        <f>IF(AND(C926="",F926=""),"",IF(C926="","사번 미기재",IF(ISNA(MATCH(C926,'연차관리대장'!$A$5:$A$204,0)),"대장에 없는 사번",IF(A926="","사용일 미기재",IF(AND(F926="연차",G926=""),"일수 미기재",IF(AND(G926&lt;&gt;"",ISNUMBER(SEARCH("반차",F926)),N(G926)&lt;&gt;0.5),"반차는 0.5일",""))))))</f>
        <v/>
      </c>
    </row>
    <row r="927">
      <c r="A927" s="7" t="n"/>
      <c r="B927" s="7" t="n"/>
      <c r="C927" s="12" t="n"/>
      <c r="D927" s="12">
        <f>IF(C927="","",IFERROR(INDEX('연차관리대장'!$B$5:$B$204,MATCH(C927,'연차관리대장'!$A$5:$A$204,0)),""))</f>
        <v/>
      </c>
      <c r="E927" s="12">
        <f>IF(C927="","",IFERROR(INDEX('연차관리대장'!$C$5:$C$204,MATCH(C927,'연차관리대장'!$A$5:$A$204,0)),""))</f>
        <v/>
      </c>
      <c r="F927" s="12" t="n"/>
      <c r="G927" s="12" t="n"/>
      <c r="H927" s="12">
        <f>IF(F927="","",IF(OR(F927="오전 반차",F927="오후 반차"),0.5,IF(F927="연차",N(G927),0)))</f>
        <v/>
      </c>
      <c r="I927" s="7" t="n"/>
      <c r="J927" s="12" t="n"/>
      <c r="K927" s="12" t="n"/>
      <c r="L927" s="14" t="n"/>
      <c r="M927" s="12">
        <f>IF(AND(C927="",F927=""),"",IF(C927="","사번 미기재",IF(ISNA(MATCH(C927,'연차관리대장'!$A$5:$A$204,0)),"대장에 없는 사번",IF(A927="","사용일 미기재",IF(AND(F927="연차",G927=""),"일수 미기재",IF(AND(G927&lt;&gt;"",ISNUMBER(SEARCH("반차",F927)),N(G927)&lt;&gt;0.5),"반차는 0.5일",""))))))</f>
        <v/>
      </c>
    </row>
    <row r="928">
      <c r="A928" s="7" t="n"/>
      <c r="B928" s="7" t="n"/>
      <c r="C928" s="12" t="n"/>
      <c r="D928" s="12">
        <f>IF(C928="","",IFERROR(INDEX('연차관리대장'!$B$5:$B$204,MATCH(C928,'연차관리대장'!$A$5:$A$204,0)),""))</f>
        <v/>
      </c>
      <c r="E928" s="12">
        <f>IF(C928="","",IFERROR(INDEX('연차관리대장'!$C$5:$C$204,MATCH(C928,'연차관리대장'!$A$5:$A$204,0)),""))</f>
        <v/>
      </c>
      <c r="F928" s="12" t="n"/>
      <c r="G928" s="12" t="n"/>
      <c r="H928" s="12">
        <f>IF(F928="","",IF(OR(F928="오전 반차",F928="오후 반차"),0.5,IF(F928="연차",N(G928),0)))</f>
        <v/>
      </c>
      <c r="I928" s="7" t="n"/>
      <c r="J928" s="12" t="n"/>
      <c r="K928" s="12" t="n"/>
      <c r="L928" s="14" t="n"/>
      <c r="M928" s="12">
        <f>IF(AND(C928="",F928=""),"",IF(C928="","사번 미기재",IF(ISNA(MATCH(C928,'연차관리대장'!$A$5:$A$204,0)),"대장에 없는 사번",IF(A928="","사용일 미기재",IF(AND(F928="연차",G928=""),"일수 미기재",IF(AND(G928&lt;&gt;"",ISNUMBER(SEARCH("반차",F928)),N(G928)&lt;&gt;0.5),"반차는 0.5일",""))))))</f>
        <v/>
      </c>
    </row>
    <row r="929">
      <c r="A929" s="7" t="n"/>
      <c r="B929" s="7" t="n"/>
      <c r="C929" s="12" t="n"/>
      <c r="D929" s="12">
        <f>IF(C929="","",IFERROR(INDEX('연차관리대장'!$B$5:$B$204,MATCH(C929,'연차관리대장'!$A$5:$A$204,0)),""))</f>
        <v/>
      </c>
      <c r="E929" s="12">
        <f>IF(C929="","",IFERROR(INDEX('연차관리대장'!$C$5:$C$204,MATCH(C929,'연차관리대장'!$A$5:$A$204,0)),""))</f>
        <v/>
      </c>
      <c r="F929" s="12" t="n"/>
      <c r="G929" s="12" t="n"/>
      <c r="H929" s="12">
        <f>IF(F929="","",IF(OR(F929="오전 반차",F929="오후 반차"),0.5,IF(F929="연차",N(G929),0)))</f>
        <v/>
      </c>
      <c r="I929" s="7" t="n"/>
      <c r="J929" s="12" t="n"/>
      <c r="K929" s="12" t="n"/>
      <c r="L929" s="14" t="n"/>
      <c r="M929" s="12">
        <f>IF(AND(C929="",F929=""),"",IF(C929="","사번 미기재",IF(ISNA(MATCH(C929,'연차관리대장'!$A$5:$A$204,0)),"대장에 없는 사번",IF(A929="","사용일 미기재",IF(AND(F929="연차",G929=""),"일수 미기재",IF(AND(G929&lt;&gt;"",ISNUMBER(SEARCH("반차",F929)),N(G929)&lt;&gt;0.5),"반차는 0.5일",""))))))</f>
        <v/>
      </c>
    </row>
    <row r="930">
      <c r="A930" s="7" t="n"/>
      <c r="B930" s="7" t="n"/>
      <c r="C930" s="12" t="n"/>
      <c r="D930" s="12">
        <f>IF(C930="","",IFERROR(INDEX('연차관리대장'!$B$5:$B$204,MATCH(C930,'연차관리대장'!$A$5:$A$204,0)),""))</f>
        <v/>
      </c>
      <c r="E930" s="12">
        <f>IF(C930="","",IFERROR(INDEX('연차관리대장'!$C$5:$C$204,MATCH(C930,'연차관리대장'!$A$5:$A$204,0)),""))</f>
        <v/>
      </c>
      <c r="F930" s="12" t="n"/>
      <c r="G930" s="12" t="n"/>
      <c r="H930" s="12">
        <f>IF(F930="","",IF(OR(F930="오전 반차",F930="오후 반차"),0.5,IF(F930="연차",N(G930),0)))</f>
        <v/>
      </c>
      <c r="I930" s="7" t="n"/>
      <c r="J930" s="12" t="n"/>
      <c r="K930" s="12" t="n"/>
      <c r="L930" s="14" t="n"/>
      <c r="M930" s="12">
        <f>IF(AND(C930="",F930=""),"",IF(C930="","사번 미기재",IF(ISNA(MATCH(C930,'연차관리대장'!$A$5:$A$204,0)),"대장에 없는 사번",IF(A930="","사용일 미기재",IF(AND(F930="연차",G930=""),"일수 미기재",IF(AND(G930&lt;&gt;"",ISNUMBER(SEARCH("반차",F930)),N(G930)&lt;&gt;0.5),"반차는 0.5일",""))))))</f>
        <v/>
      </c>
    </row>
    <row r="931">
      <c r="A931" s="7" t="n"/>
      <c r="B931" s="7" t="n"/>
      <c r="C931" s="12" t="n"/>
      <c r="D931" s="12">
        <f>IF(C931="","",IFERROR(INDEX('연차관리대장'!$B$5:$B$204,MATCH(C931,'연차관리대장'!$A$5:$A$204,0)),""))</f>
        <v/>
      </c>
      <c r="E931" s="12">
        <f>IF(C931="","",IFERROR(INDEX('연차관리대장'!$C$5:$C$204,MATCH(C931,'연차관리대장'!$A$5:$A$204,0)),""))</f>
        <v/>
      </c>
      <c r="F931" s="12" t="n"/>
      <c r="G931" s="12" t="n"/>
      <c r="H931" s="12">
        <f>IF(F931="","",IF(OR(F931="오전 반차",F931="오후 반차"),0.5,IF(F931="연차",N(G931),0)))</f>
        <v/>
      </c>
      <c r="I931" s="7" t="n"/>
      <c r="J931" s="12" t="n"/>
      <c r="K931" s="12" t="n"/>
      <c r="L931" s="14" t="n"/>
      <c r="M931" s="12">
        <f>IF(AND(C931="",F931=""),"",IF(C931="","사번 미기재",IF(ISNA(MATCH(C931,'연차관리대장'!$A$5:$A$204,0)),"대장에 없는 사번",IF(A931="","사용일 미기재",IF(AND(F931="연차",G931=""),"일수 미기재",IF(AND(G931&lt;&gt;"",ISNUMBER(SEARCH("반차",F931)),N(G931)&lt;&gt;0.5),"반차는 0.5일",""))))))</f>
        <v/>
      </c>
    </row>
    <row r="932">
      <c r="A932" s="7" t="n"/>
      <c r="B932" s="7" t="n"/>
      <c r="C932" s="12" t="n"/>
      <c r="D932" s="12">
        <f>IF(C932="","",IFERROR(INDEX('연차관리대장'!$B$5:$B$204,MATCH(C932,'연차관리대장'!$A$5:$A$204,0)),""))</f>
        <v/>
      </c>
      <c r="E932" s="12">
        <f>IF(C932="","",IFERROR(INDEX('연차관리대장'!$C$5:$C$204,MATCH(C932,'연차관리대장'!$A$5:$A$204,0)),""))</f>
        <v/>
      </c>
      <c r="F932" s="12" t="n"/>
      <c r="G932" s="12" t="n"/>
      <c r="H932" s="12">
        <f>IF(F932="","",IF(OR(F932="오전 반차",F932="오후 반차"),0.5,IF(F932="연차",N(G932),0)))</f>
        <v/>
      </c>
      <c r="I932" s="7" t="n"/>
      <c r="J932" s="12" t="n"/>
      <c r="K932" s="12" t="n"/>
      <c r="L932" s="14" t="n"/>
      <c r="M932" s="12">
        <f>IF(AND(C932="",F932=""),"",IF(C932="","사번 미기재",IF(ISNA(MATCH(C932,'연차관리대장'!$A$5:$A$204,0)),"대장에 없는 사번",IF(A932="","사용일 미기재",IF(AND(F932="연차",G932=""),"일수 미기재",IF(AND(G932&lt;&gt;"",ISNUMBER(SEARCH("반차",F932)),N(G932)&lt;&gt;0.5),"반차는 0.5일",""))))))</f>
        <v/>
      </c>
    </row>
    <row r="933">
      <c r="A933" s="7" t="n"/>
      <c r="B933" s="7" t="n"/>
      <c r="C933" s="12" t="n"/>
      <c r="D933" s="12">
        <f>IF(C933="","",IFERROR(INDEX('연차관리대장'!$B$5:$B$204,MATCH(C933,'연차관리대장'!$A$5:$A$204,0)),""))</f>
        <v/>
      </c>
      <c r="E933" s="12">
        <f>IF(C933="","",IFERROR(INDEX('연차관리대장'!$C$5:$C$204,MATCH(C933,'연차관리대장'!$A$5:$A$204,0)),""))</f>
        <v/>
      </c>
      <c r="F933" s="12" t="n"/>
      <c r="G933" s="12" t="n"/>
      <c r="H933" s="12">
        <f>IF(F933="","",IF(OR(F933="오전 반차",F933="오후 반차"),0.5,IF(F933="연차",N(G933),0)))</f>
        <v/>
      </c>
      <c r="I933" s="7" t="n"/>
      <c r="J933" s="12" t="n"/>
      <c r="K933" s="12" t="n"/>
      <c r="L933" s="14" t="n"/>
      <c r="M933" s="12">
        <f>IF(AND(C933="",F933=""),"",IF(C933="","사번 미기재",IF(ISNA(MATCH(C933,'연차관리대장'!$A$5:$A$204,0)),"대장에 없는 사번",IF(A933="","사용일 미기재",IF(AND(F933="연차",G933=""),"일수 미기재",IF(AND(G933&lt;&gt;"",ISNUMBER(SEARCH("반차",F933)),N(G933)&lt;&gt;0.5),"반차는 0.5일",""))))))</f>
        <v/>
      </c>
    </row>
    <row r="934">
      <c r="A934" s="7" t="n"/>
      <c r="B934" s="7" t="n"/>
      <c r="C934" s="12" t="n"/>
      <c r="D934" s="12">
        <f>IF(C934="","",IFERROR(INDEX('연차관리대장'!$B$5:$B$204,MATCH(C934,'연차관리대장'!$A$5:$A$204,0)),""))</f>
        <v/>
      </c>
      <c r="E934" s="12">
        <f>IF(C934="","",IFERROR(INDEX('연차관리대장'!$C$5:$C$204,MATCH(C934,'연차관리대장'!$A$5:$A$204,0)),""))</f>
        <v/>
      </c>
      <c r="F934" s="12" t="n"/>
      <c r="G934" s="12" t="n"/>
      <c r="H934" s="12">
        <f>IF(F934="","",IF(OR(F934="오전 반차",F934="오후 반차"),0.5,IF(F934="연차",N(G934),0)))</f>
        <v/>
      </c>
      <c r="I934" s="7" t="n"/>
      <c r="J934" s="12" t="n"/>
      <c r="K934" s="12" t="n"/>
      <c r="L934" s="14" t="n"/>
      <c r="M934" s="12">
        <f>IF(AND(C934="",F934=""),"",IF(C934="","사번 미기재",IF(ISNA(MATCH(C934,'연차관리대장'!$A$5:$A$204,0)),"대장에 없는 사번",IF(A934="","사용일 미기재",IF(AND(F934="연차",G934=""),"일수 미기재",IF(AND(G934&lt;&gt;"",ISNUMBER(SEARCH("반차",F934)),N(G934)&lt;&gt;0.5),"반차는 0.5일",""))))))</f>
        <v/>
      </c>
    </row>
    <row r="935">
      <c r="A935" s="7" t="n"/>
      <c r="B935" s="7" t="n"/>
      <c r="C935" s="12" t="n"/>
      <c r="D935" s="12">
        <f>IF(C935="","",IFERROR(INDEX('연차관리대장'!$B$5:$B$204,MATCH(C935,'연차관리대장'!$A$5:$A$204,0)),""))</f>
        <v/>
      </c>
      <c r="E935" s="12">
        <f>IF(C935="","",IFERROR(INDEX('연차관리대장'!$C$5:$C$204,MATCH(C935,'연차관리대장'!$A$5:$A$204,0)),""))</f>
        <v/>
      </c>
      <c r="F935" s="12" t="n"/>
      <c r="G935" s="12" t="n"/>
      <c r="H935" s="12">
        <f>IF(F935="","",IF(OR(F935="오전 반차",F935="오후 반차"),0.5,IF(F935="연차",N(G935),0)))</f>
        <v/>
      </c>
      <c r="I935" s="7" t="n"/>
      <c r="J935" s="12" t="n"/>
      <c r="K935" s="12" t="n"/>
      <c r="L935" s="14" t="n"/>
      <c r="M935" s="12">
        <f>IF(AND(C935="",F935=""),"",IF(C935="","사번 미기재",IF(ISNA(MATCH(C935,'연차관리대장'!$A$5:$A$204,0)),"대장에 없는 사번",IF(A935="","사용일 미기재",IF(AND(F935="연차",G935=""),"일수 미기재",IF(AND(G935&lt;&gt;"",ISNUMBER(SEARCH("반차",F935)),N(G935)&lt;&gt;0.5),"반차는 0.5일",""))))))</f>
        <v/>
      </c>
    </row>
    <row r="936">
      <c r="A936" s="7" t="n"/>
      <c r="B936" s="7" t="n"/>
      <c r="C936" s="12" t="n"/>
      <c r="D936" s="12">
        <f>IF(C936="","",IFERROR(INDEX('연차관리대장'!$B$5:$B$204,MATCH(C936,'연차관리대장'!$A$5:$A$204,0)),""))</f>
        <v/>
      </c>
      <c r="E936" s="12">
        <f>IF(C936="","",IFERROR(INDEX('연차관리대장'!$C$5:$C$204,MATCH(C936,'연차관리대장'!$A$5:$A$204,0)),""))</f>
        <v/>
      </c>
      <c r="F936" s="12" t="n"/>
      <c r="G936" s="12" t="n"/>
      <c r="H936" s="12">
        <f>IF(F936="","",IF(OR(F936="오전 반차",F936="오후 반차"),0.5,IF(F936="연차",N(G936),0)))</f>
        <v/>
      </c>
      <c r="I936" s="7" t="n"/>
      <c r="J936" s="12" t="n"/>
      <c r="K936" s="12" t="n"/>
      <c r="L936" s="14" t="n"/>
      <c r="M936" s="12">
        <f>IF(AND(C936="",F936=""),"",IF(C936="","사번 미기재",IF(ISNA(MATCH(C936,'연차관리대장'!$A$5:$A$204,0)),"대장에 없는 사번",IF(A936="","사용일 미기재",IF(AND(F936="연차",G936=""),"일수 미기재",IF(AND(G936&lt;&gt;"",ISNUMBER(SEARCH("반차",F936)),N(G936)&lt;&gt;0.5),"반차는 0.5일",""))))))</f>
        <v/>
      </c>
    </row>
    <row r="937">
      <c r="A937" s="7" t="n"/>
      <c r="B937" s="7" t="n"/>
      <c r="C937" s="12" t="n"/>
      <c r="D937" s="12">
        <f>IF(C937="","",IFERROR(INDEX('연차관리대장'!$B$5:$B$204,MATCH(C937,'연차관리대장'!$A$5:$A$204,0)),""))</f>
        <v/>
      </c>
      <c r="E937" s="12">
        <f>IF(C937="","",IFERROR(INDEX('연차관리대장'!$C$5:$C$204,MATCH(C937,'연차관리대장'!$A$5:$A$204,0)),""))</f>
        <v/>
      </c>
      <c r="F937" s="12" t="n"/>
      <c r="G937" s="12" t="n"/>
      <c r="H937" s="12">
        <f>IF(F937="","",IF(OR(F937="오전 반차",F937="오후 반차"),0.5,IF(F937="연차",N(G937),0)))</f>
        <v/>
      </c>
      <c r="I937" s="7" t="n"/>
      <c r="J937" s="12" t="n"/>
      <c r="K937" s="12" t="n"/>
      <c r="L937" s="14" t="n"/>
      <c r="M937" s="12">
        <f>IF(AND(C937="",F937=""),"",IF(C937="","사번 미기재",IF(ISNA(MATCH(C937,'연차관리대장'!$A$5:$A$204,0)),"대장에 없는 사번",IF(A937="","사용일 미기재",IF(AND(F937="연차",G937=""),"일수 미기재",IF(AND(G937&lt;&gt;"",ISNUMBER(SEARCH("반차",F937)),N(G937)&lt;&gt;0.5),"반차는 0.5일",""))))))</f>
        <v/>
      </c>
    </row>
    <row r="938">
      <c r="A938" s="7" t="n"/>
      <c r="B938" s="7" t="n"/>
      <c r="C938" s="12" t="n"/>
      <c r="D938" s="12">
        <f>IF(C938="","",IFERROR(INDEX('연차관리대장'!$B$5:$B$204,MATCH(C938,'연차관리대장'!$A$5:$A$204,0)),""))</f>
        <v/>
      </c>
      <c r="E938" s="12">
        <f>IF(C938="","",IFERROR(INDEX('연차관리대장'!$C$5:$C$204,MATCH(C938,'연차관리대장'!$A$5:$A$204,0)),""))</f>
        <v/>
      </c>
      <c r="F938" s="12" t="n"/>
      <c r="G938" s="12" t="n"/>
      <c r="H938" s="12">
        <f>IF(F938="","",IF(OR(F938="오전 반차",F938="오후 반차"),0.5,IF(F938="연차",N(G938),0)))</f>
        <v/>
      </c>
      <c r="I938" s="7" t="n"/>
      <c r="J938" s="12" t="n"/>
      <c r="K938" s="12" t="n"/>
      <c r="L938" s="14" t="n"/>
      <c r="M938" s="12">
        <f>IF(AND(C938="",F938=""),"",IF(C938="","사번 미기재",IF(ISNA(MATCH(C938,'연차관리대장'!$A$5:$A$204,0)),"대장에 없는 사번",IF(A938="","사용일 미기재",IF(AND(F938="연차",G938=""),"일수 미기재",IF(AND(G938&lt;&gt;"",ISNUMBER(SEARCH("반차",F938)),N(G938)&lt;&gt;0.5),"반차는 0.5일",""))))))</f>
        <v/>
      </c>
    </row>
    <row r="939">
      <c r="A939" s="7" t="n"/>
      <c r="B939" s="7" t="n"/>
      <c r="C939" s="12" t="n"/>
      <c r="D939" s="12">
        <f>IF(C939="","",IFERROR(INDEX('연차관리대장'!$B$5:$B$204,MATCH(C939,'연차관리대장'!$A$5:$A$204,0)),""))</f>
        <v/>
      </c>
      <c r="E939" s="12">
        <f>IF(C939="","",IFERROR(INDEX('연차관리대장'!$C$5:$C$204,MATCH(C939,'연차관리대장'!$A$5:$A$204,0)),""))</f>
        <v/>
      </c>
      <c r="F939" s="12" t="n"/>
      <c r="G939" s="12" t="n"/>
      <c r="H939" s="12">
        <f>IF(F939="","",IF(OR(F939="오전 반차",F939="오후 반차"),0.5,IF(F939="연차",N(G939),0)))</f>
        <v/>
      </c>
      <c r="I939" s="7" t="n"/>
      <c r="J939" s="12" t="n"/>
      <c r="K939" s="12" t="n"/>
      <c r="L939" s="14" t="n"/>
      <c r="M939" s="12">
        <f>IF(AND(C939="",F939=""),"",IF(C939="","사번 미기재",IF(ISNA(MATCH(C939,'연차관리대장'!$A$5:$A$204,0)),"대장에 없는 사번",IF(A939="","사용일 미기재",IF(AND(F939="연차",G939=""),"일수 미기재",IF(AND(G939&lt;&gt;"",ISNUMBER(SEARCH("반차",F939)),N(G939)&lt;&gt;0.5),"반차는 0.5일",""))))))</f>
        <v/>
      </c>
    </row>
    <row r="940">
      <c r="A940" s="7" t="n"/>
      <c r="B940" s="7" t="n"/>
      <c r="C940" s="12" t="n"/>
      <c r="D940" s="12">
        <f>IF(C940="","",IFERROR(INDEX('연차관리대장'!$B$5:$B$204,MATCH(C940,'연차관리대장'!$A$5:$A$204,0)),""))</f>
        <v/>
      </c>
      <c r="E940" s="12">
        <f>IF(C940="","",IFERROR(INDEX('연차관리대장'!$C$5:$C$204,MATCH(C940,'연차관리대장'!$A$5:$A$204,0)),""))</f>
        <v/>
      </c>
      <c r="F940" s="12" t="n"/>
      <c r="G940" s="12" t="n"/>
      <c r="H940" s="12">
        <f>IF(F940="","",IF(OR(F940="오전 반차",F940="오후 반차"),0.5,IF(F940="연차",N(G940),0)))</f>
        <v/>
      </c>
      <c r="I940" s="7" t="n"/>
      <c r="J940" s="12" t="n"/>
      <c r="K940" s="12" t="n"/>
      <c r="L940" s="14" t="n"/>
      <c r="M940" s="12">
        <f>IF(AND(C940="",F940=""),"",IF(C940="","사번 미기재",IF(ISNA(MATCH(C940,'연차관리대장'!$A$5:$A$204,0)),"대장에 없는 사번",IF(A940="","사용일 미기재",IF(AND(F940="연차",G940=""),"일수 미기재",IF(AND(G940&lt;&gt;"",ISNUMBER(SEARCH("반차",F940)),N(G940)&lt;&gt;0.5),"반차는 0.5일",""))))))</f>
        <v/>
      </c>
    </row>
    <row r="941">
      <c r="A941" s="7" t="n"/>
      <c r="B941" s="7" t="n"/>
      <c r="C941" s="12" t="n"/>
      <c r="D941" s="12">
        <f>IF(C941="","",IFERROR(INDEX('연차관리대장'!$B$5:$B$204,MATCH(C941,'연차관리대장'!$A$5:$A$204,0)),""))</f>
        <v/>
      </c>
      <c r="E941" s="12">
        <f>IF(C941="","",IFERROR(INDEX('연차관리대장'!$C$5:$C$204,MATCH(C941,'연차관리대장'!$A$5:$A$204,0)),""))</f>
        <v/>
      </c>
      <c r="F941" s="12" t="n"/>
      <c r="G941" s="12" t="n"/>
      <c r="H941" s="12">
        <f>IF(F941="","",IF(OR(F941="오전 반차",F941="오후 반차"),0.5,IF(F941="연차",N(G941),0)))</f>
        <v/>
      </c>
      <c r="I941" s="7" t="n"/>
      <c r="J941" s="12" t="n"/>
      <c r="K941" s="12" t="n"/>
      <c r="L941" s="14" t="n"/>
      <c r="M941" s="12">
        <f>IF(AND(C941="",F941=""),"",IF(C941="","사번 미기재",IF(ISNA(MATCH(C941,'연차관리대장'!$A$5:$A$204,0)),"대장에 없는 사번",IF(A941="","사용일 미기재",IF(AND(F941="연차",G941=""),"일수 미기재",IF(AND(G941&lt;&gt;"",ISNUMBER(SEARCH("반차",F941)),N(G941)&lt;&gt;0.5),"반차는 0.5일",""))))))</f>
        <v/>
      </c>
    </row>
    <row r="942">
      <c r="A942" s="7" t="n"/>
      <c r="B942" s="7" t="n"/>
      <c r="C942" s="12" t="n"/>
      <c r="D942" s="12">
        <f>IF(C942="","",IFERROR(INDEX('연차관리대장'!$B$5:$B$204,MATCH(C942,'연차관리대장'!$A$5:$A$204,0)),""))</f>
        <v/>
      </c>
      <c r="E942" s="12">
        <f>IF(C942="","",IFERROR(INDEX('연차관리대장'!$C$5:$C$204,MATCH(C942,'연차관리대장'!$A$5:$A$204,0)),""))</f>
        <v/>
      </c>
      <c r="F942" s="12" t="n"/>
      <c r="G942" s="12" t="n"/>
      <c r="H942" s="12">
        <f>IF(F942="","",IF(OR(F942="오전 반차",F942="오후 반차"),0.5,IF(F942="연차",N(G942),0)))</f>
        <v/>
      </c>
      <c r="I942" s="7" t="n"/>
      <c r="J942" s="12" t="n"/>
      <c r="K942" s="12" t="n"/>
      <c r="L942" s="14" t="n"/>
      <c r="M942" s="12">
        <f>IF(AND(C942="",F942=""),"",IF(C942="","사번 미기재",IF(ISNA(MATCH(C942,'연차관리대장'!$A$5:$A$204,0)),"대장에 없는 사번",IF(A942="","사용일 미기재",IF(AND(F942="연차",G942=""),"일수 미기재",IF(AND(G942&lt;&gt;"",ISNUMBER(SEARCH("반차",F942)),N(G942)&lt;&gt;0.5),"반차는 0.5일",""))))))</f>
        <v/>
      </c>
    </row>
    <row r="943">
      <c r="A943" s="7" t="n"/>
      <c r="B943" s="7" t="n"/>
      <c r="C943" s="12" t="n"/>
      <c r="D943" s="12">
        <f>IF(C943="","",IFERROR(INDEX('연차관리대장'!$B$5:$B$204,MATCH(C943,'연차관리대장'!$A$5:$A$204,0)),""))</f>
        <v/>
      </c>
      <c r="E943" s="12">
        <f>IF(C943="","",IFERROR(INDEX('연차관리대장'!$C$5:$C$204,MATCH(C943,'연차관리대장'!$A$5:$A$204,0)),""))</f>
        <v/>
      </c>
      <c r="F943" s="12" t="n"/>
      <c r="G943" s="12" t="n"/>
      <c r="H943" s="12">
        <f>IF(F943="","",IF(OR(F943="오전 반차",F943="오후 반차"),0.5,IF(F943="연차",N(G943),0)))</f>
        <v/>
      </c>
      <c r="I943" s="7" t="n"/>
      <c r="J943" s="12" t="n"/>
      <c r="K943" s="12" t="n"/>
      <c r="L943" s="14" t="n"/>
      <c r="M943" s="12">
        <f>IF(AND(C943="",F943=""),"",IF(C943="","사번 미기재",IF(ISNA(MATCH(C943,'연차관리대장'!$A$5:$A$204,0)),"대장에 없는 사번",IF(A943="","사용일 미기재",IF(AND(F943="연차",G943=""),"일수 미기재",IF(AND(G943&lt;&gt;"",ISNUMBER(SEARCH("반차",F943)),N(G943)&lt;&gt;0.5),"반차는 0.5일",""))))))</f>
        <v/>
      </c>
    </row>
    <row r="944">
      <c r="A944" s="7" t="n"/>
      <c r="B944" s="7" t="n"/>
      <c r="C944" s="12" t="n"/>
      <c r="D944" s="12">
        <f>IF(C944="","",IFERROR(INDEX('연차관리대장'!$B$5:$B$204,MATCH(C944,'연차관리대장'!$A$5:$A$204,0)),""))</f>
        <v/>
      </c>
      <c r="E944" s="12">
        <f>IF(C944="","",IFERROR(INDEX('연차관리대장'!$C$5:$C$204,MATCH(C944,'연차관리대장'!$A$5:$A$204,0)),""))</f>
        <v/>
      </c>
      <c r="F944" s="12" t="n"/>
      <c r="G944" s="12" t="n"/>
      <c r="H944" s="12">
        <f>IF(F944="","",IF(OR(F944="오전 반차",F944="오후 반차"),0.5,IF(F944="연차",N(G944),0)))</f>
        <v/>
      </c>
      <c r="I944" s="7" t="n"/>
      <c r="J944" s="12" t="n"/>
      <c r="K944" s="12" t="n"/>
      <c r="L944" s="14" t="n"/>
      <c r="M944" s="12">
        <f>IF(AND(C944="",F944=""),"",IF(C944="","사번 미기재",IF(ISNA(MATCH(C944,'연차관리대장'!$A$5:$A$204,0)),"대장에 없는 사번",IF(A944="","사용일 미기재",IF(AND(F944="연차",G944=""),"일수 미기재",IF(AND(G944&lt;&gt;"",ISNUMBER(SEARCH("반차",F944)),N(G944)&lt;&gt;0.5),"반차는 0.5일",""))))))</f>
        <v/>
      </c>
    </row>
    <row r="945">
      <c r="A945" s="7" t="n"/>
      <c r="B945" s="7" t="n"/>
      <c r="C945" s="12" t="n"/>
      <c r="D945" s="12">
        <f>IF(C945="","",IFERROR(INDEX('연차관리대장'!$B$5:$B$204,MATCH(C945,'연차관리대장'!$A$5:$A$204,0)),""))</f>
        <v/>
      </c>
      <c r="E945" s="12">
        <f>IF(C945="","",IFERROR(INDEX('연차관리대장'!$C$5:$C$204,MATCH(C945,'연차관리대장'!$A$5:$A$204,0)),""))</f>
        <v/>
      </c>
      <c r="F945" s="12" t="n"/>
      <c r="G945" s="12" t="n"/>
      <c r="H945" s="12">
        <f>IF(F945="","",IF(OR(F945="오전 반차",F945="오후 반차"),0.5,IF(F945="연차",N(G945),0)))</f>
        <v/>
      </c>
      <c r="I945" s="7" t="n"/>
      <c r="J945" s="12" t="n"/>
      <c r="K945" s="12" t="n"/>
      <c r="L945" s="14" t="n"/>
      <c r="M945" s="12">
        <f>IF(AND(C945="",F945=""),"",IF(C945="","사번 미기재",IF(ISNA(MATCH(C945,'연차관리대장'!$A$5:$A$204,0)),"대장에 없는 사번",IF(A945="","사용일 미기재",IF(AND(F945="연차",G945=""),"일수 미기재",IF(AND(G945&lt;&gt;"",ISNUMBER(SEARCH("반차",F945)),N(G945)&lt;&gt;0.5),"반차는 0.5일",""))))))</f>
        <v/>
      </c>
    </row>
    <row r="946">
      <c r="A946" s="7" t="n"/>
      <c r="B946" s="7" t="n"/>
      <c r="C946" s="12" t="n"/>
      <c r="D946" s="12">
        <f>IF(C946="","",IFERROR(INDEX('연차관리대장'!$B$5:$B$204,MATCH(C946,'연차관리대장'!$A$5:$A$204,0)),""))</f>
        <v/>
      </c>
      <c r="E946" s="12">
        <f>IF(C946="","",IFERROR(INDEX('연차관리대장'!$C$5:$C$204,MATCH(C946,'연차관리대장'!$A$5:$A$204,0)),""))</f>
        <v/>
      </c>
      <c r="F946" s="12" t="n"/>
      <c r="G946" s="12" t="n"/>
      <c r="H946" s="12">
        <f>IF(F946="","",IF(OR(F946="오전 반차",F946="오후 반차"),0.5,IF(F946="연차",N(G946),0)))</f>
        <v/>
      </c>
      <c r="I946" s="7" t="n"/>
      <c r="J946" s="12" t="n"/>
      <c r="K946" s="12" t="n"/>
      <c r="L946" s="14" t="n"/>
      <c r="M946" s="12">
        <f>IF(AND(C946="",F946=""),"",IF(C946="","사번 미기재",IF(ISNA(MATCH(C946,'연차관리대장'!$A$5:$A$204,0)),"대장에 없는 사번",IF(A946="","사용일 미기재",IF(AND(F946="연차",G946=""),"일수 미기재",IF(AND(G946&lt;&gt;"",ISNUMBER(SEARCH("반차",F946)),N(G946)&lt;&gt;0.5),"반차는 0.5일",""))))))</f>
        <v/>
      </c>
    </row>
    <row r="947">
      <c r="A947" s="7" t="n"/>
      <c r="B947" s="7" t="n"/>
      <c r="C947" s="12" t="n"/>
      <c r="D947" s="12">
        <f>IF(C947="","",IFERROR(INDEX('연차관리대장'!$B$5:$B$204,MATCH(C947,'연차관리대장'!$A$5:$A$204,0)),""))</f>
        <v/>
      </c>
      <c r="E947" s="12">
        <f>IF(C947="","",IFERROR(INDEX('연차관리대장'!$C$5:$C$204,MATCH(C947,'연차관리대장'!$A$5:$A$204,0)),""))</f>
        <v/>
      </c>
      <c r="F947" s="12" t="n"/>
      <c r="G947" s="12" t="n"/>
      <c r="H947" s="12">
        <f>IF(F947="","",IF(OR(F947="오전 반차",F947="오후 반차"),0.5,IF(F947="연차",N(G947),0)))</f>
        <v/>
      </c>
      <c r="I947" s="7" t="n"/>
      <c r="J947" s="12" t="n"/>
      <c r="K947" s="12" t="n"/>
      <c r="L947" s="14" t="n"/>
      <c r="M947" s="12">
        <f>IF(AND(C947="",F947=""),"",IF(C947="","사번 미기재",IF(ISNA(MATCH(C947,'연차관리대장'!$A$5:$A$204,0)),"대장에 없는 사번",IF(A947="","사용일 미기재",IF(AND(F947="연차",G947=""),"일수 미기재",IF(AND(G947&lt;&gt;"",ISNUMBER(SEARCH("반차",F947)),N(G947)&lt;&gt;0.5),"반차는 0.5일",""))))))</f>
        <v/>
      </c>
    </row>
    <row r="948">
      <c r="A948" s="7" t="n"/>
      <c r="B948" s="7" t="n"/>
      <c r="C948" s="12" t="n"/>
      <c r="D948" s="12">
        <f>IF(C948="","",IFERROR(INDEX('연차관리대장'!$B$5:$B$204,MATCH(C948,'연차관리대장'!$A$5:$A$204,0)),""))</f>
        <v/>
      </c>
      <c r="E948" s="12">
        <f>IF(C948="","",IFERROR(INDEX('연차관리대장'!$C$5:$C$204,MATCH(C948,'연차관리대장'!$A$5:$A$204,0)),""))</f>
        <v/>
      </c>
      <c r="F948" s="12" t="n"/>
      <c r="G948" s="12" t="n"/>
      <c r="H948" s="12">
        <f>IF(F948="","",IF(OR(F948="오전 반차",F948="오후 반차"),0.5,IF(F948="연차",N(G948),0)))</f>
        <v/>
      </c>
      <c r="I948" s="7" t="n"/>
      <c r="J948" s="12" t="n"/>
      <c r="K948" s="12" t="n"/>
      <c r="L948" s="14" t="n"/>
      <c r="M948" s="12">
        <f>IF(AND(C948="",F948=""),"",IF(C948="","사번 미기재",IF(ISNA(MATCH(C948,'연차관리대장'!$A$5:$A$204,0)),"대장에 없는 사번",IF(A948="","사용일 미기재",IF(AND(F948="연차",G948=""),"일수 미기재",IF(AND(G948&lt;&gt;"",ISNUMBER(SEARCH("반차",F948)),N(G948)&lt;&gt;0.5),"반차는 0.5일",""))))))</f>
        <v/>
      </c>
    </row>
    <row r="949">
      <c r="A949" s="7" t="n"/>
      <c r="B949" s="7" t="n"/>
      <c r="C949" s="12" t="n"/>
      <c r="D949" s="12">
        <f>IF(C949="","",IFERROR(INDEX('연차관리대장'!$B$5:$B$204,MATCH(C949,'연차관리대장'!$A$5:$A$204,0)),""))</f>
        <v/>
      </c>
      <c r="E949" s="12">
        <f>IF(C949="","",IFERROR(INDEX('연차관리대장'!$C$5:$C$204,MATCH(C949,'연차관리대장'!$A$5:$A$204,0)),""))</f>
        <v/>
      </c>
      <c r="F949" s="12" t="n"/>
      <c r="G949" s="12" t="n"/>
      <c r="H949" s="12">
        <f>IF(F949="","",IF(OR(F949="오전 반차",F949="오후 반차"),0.5,IF(F949="연차",N(G949),0)))</f>
        <v/>
      </c>
      <c r="I949" s="7" t="n"/>
      <c r="J949" s="12" t="n"/>
      <c r="K949" s="12" t="n"/>
      <c r="L949" s="14" t="n"/>
      <c r="M949" s="12">
        <f>IF(AND(C949="",F949=""),"",IF(C949="","사번 미기재",IF(ISNA(MATCH(C949,'연차관리대장'!$A$5:$A$204,0)),"대장에 없는 사번",IF(A949="","사용일 미기재",IF(AND(F949="연차",G949=""),"일수 미기재",IF(AND(G949&lt;&gt;"",ISNUMBER(SEARCH("반차",F949)),N(G949)&lt;&gt;0.5),"반차는 0.5일",""))))))</f>
        <v/>
      </c>
    </row>
    <row r="950">
      <c r="A950" s="7" t="n"/>
      <c r="B950" s="7" t="n"/>
      <c r="C950" s="12" t="n"/>
      <c r="D950" s="12">
        <f>IF(C950="","",IFERROR(INDEX('연차관리대장'!$B$5:$B$204,MATCH(C950,'연차관리대장'!$A$5:$A$204,0)),""))</f>
        <v/>
      </c>
      <c r="E950" s="12">
        <f>IF(C950="","",IFERROR(INDEX('연차관리대장'!$C$5:$C$204,MATCH(C950,'연차관리대장'!$A$5:$A$204,0)),""))</f>
        <v/>
      </c>
      <c r="F950" s="12" t="n"/>
      <c r="G950" s="12" t="n"/>
      <c r="H950" s="12">
        <f>IF(F950="","",IF(OR(F950="오전 반차",F950="오후 반차"),0.5,IF(F950="연차",N(G950),0)))</f>
        <v/>
      </c>
      <c r="I950" s="7" t="n"/>
      <c r="J950" s="12" t="n"/>
      <c r="K950" s="12" t="n"/>
      <c r="L950" s="14" t="n"/>
      <c r="M950" s="12">
        <f>IF(AND(C950="",F950=""),"",IF(C950="","사번 미기재",IF(ISNA(MATCH(C950,'연차관리대장'!$A$5:$A$204,0)),"대장에 없는 사번",IF(A950="","사용일 미기재",IF(AND(F950="연차",G950=""),"일수 미기재",IF(AND(G950&lt;&gt;"",ISNUMBER(SEARCH("반차",F950)),N(G950)&lt;&gt;0.5),"반차는 0.5일",""))))))</f>
        <v/>
      </c>
    </row>
    <row r="951">
      <c r="A951" s="7" t="n"/>
      <c r="B951" s="7" t="n"/>
      <c r="C951" s="12" t="n"/>
      <c r="D951" s="12">
        <f>IF(C951="","",IFERROR(INDEX('연차관리대장'!$B$5:$B$204,MATCH(C951,'연차관리대장'!$A$5:$A$204,0)),""))</f>
        <v/>
      </c>
      <c r="E951" s="12">
        <f>IF(C951="","",IFERROR(INDEX('연차관리대장'!$C$5:$C$204,MATCH(C951,'연차관리대장'!$A$5:$A$204,0)),""))</f>
        <v/>
      </c>
      <c r="F951" s="12" t="n"/>
      <c r="G951" s="12" t="n"/>
      <c r="H951" s="12">
        <f>IF(F951="","",IF(OR(F951="오전 반차",F951="오후 반차"),0.5,IF(F951="연차",N(G951),0)))</f>
        <v/>
      </c>
      <c r="I951" s="7" t="n"/>
      <c r="J951" s="12" t="n"/>
      <c r="K951" s="12" t="n"/>
      <c r="L951" s="14" t="n"/>
      <c r="M951" s="12">
        <f>IF(AND(C951="",F951=""),"",IF(C951="","사번 미기재",IF(ISNA(MATCH(C951,'연차관리대장'!$A$5:$A$204,0)),"대장에 없는 사번",IF(A951="","사용일 미기재",IF(AND(F951="연차",G951=""),"일수 미기재",IF(AND(G951&lt;&gt;"",ISNUMBER(SEARCH("반차",F951)),N(G951)&lt;&gt;0.5),"반차는 0.5일",""))))))</f>
        <v/>
      </c>
    </row>
    <row r="952">
      <c r="A952" s="7" t="n"/>
      <c r="B952" s="7" t="n"/>
      <c r="C952" s="12" t="n"/>
      <c r="D952" s="12">
        <f>IF(C952="","",IFERROR(INDEX('연차관리대장'!$B$5:$B$204,MATCH(C952,'연차관리대장'!$A$5:$A$204,0)),""))</f>
        <v/>
      </c>
      <c r="E952" s="12">
        <f>IF(C952="","",IFERROR(INDEX('연차관리대장'!$C$5:$C$204,MATCH(C952,'연차관리대장'!$A$5:$A$204,0)),""))</f>
        <v/>
      </c>
      <c r="F952" s="12" t="n"/>
      <c r="G952" s="12" t="n"/>
      <c r="H952" s="12">
        <f>IF(F952="","",IF(OR(F952="오전 반차",F952="오후 반차"),0.5,IF(F952="연차",N(G952),0)))</f>
        <v/>
      </c>
      <c r="I952" s="7" t="n"/>
      <c r="J952" s="12" t="n"/>
      <c r="K952" s="12" t="n"/>
      <c r="L952" s="14" t="n"/>
      <c r="M952" s="12">
        <f>IF(AND(C952="",F952=""),"",IF(C952="","사번 미기재",IF(ISNA(MATCH(C952,'연차관리대장'!$A$5:$A$204,0)),"대장에 없는 사번",IF(A952="","사용일 미기재",IF(AND(F952="연차",G952=""),"일수 미기재",IF(AND(G952&lt;&gt;"",ISNUMBER(SEARCH("반차",F952)),N(G952)&lt;&gt;0.5),"반차는 0.5일",""))))))</f>
        <v/>
      </c>
    </row>
    <row r="953">
      <c r="A953" s="7" t="n"/>
      <c r="B953" s="7" t="n"/>
      <c r="C953" s="12" t="n"/>
      <c r="D953" s="12">
        <f>IF(C953="","",IFERROR(INDEX('연차관리대장'!$B$5:$B$204,MATCH(C953,'연차관리대장'!$A$5:$A$204,0)),""))</f>
        <v/>
      </c>
      <c r="E953" s="12">
        <f>IF(C953="","",IFERROR(INDEX('연차관리대장'!$C$5:$C$204,MATCH(C953,'연차관리대장'!$A$5:$A$204,0)),""))</f>
        <v/>
      </c>
      <c r="F953" s="12" t="n"/>
      <c r="G953" s="12" t="n"/>
      <c r="H953" s="12">
        <f>IF(F953="","",IF(OR(F953="오전 반차",F953="오후 반차"),0.5,IF(F953="연차",N(G953),0)))</f>
        <v/>
      </c>
      <c r="I953" s="7" t="n"/>
      <c r="J953" s="12" t="n"/>
      <c r="K953" s="12" t="n"/>
      <c r="L953" s="14" t="n"/>
      <c r="M953" s="12">
        <f>IF(AND(C953="",F953=""),"",IF(C953="","사번 미기재",IF(ISNA(MATCH(C953,'연차관리대장'!$A$5:$A$204,0)),"대장에 없는 사번",IF(A953="","사용일 미기재",IF(AND(F953="연차",G953=""),"일수 미기재",IF(AND(G953&lt;&gt;"",ISNUMBER(SEARCH("반차",F953)),N(G953)&lt;&gt;0.5),"반차는 0.5일",""))))))</f>
        <v/>
      </c>
    </row>
    <row r="954">
      <c r="A954" s="7" t="n"/>
      <c r="B954" s="7" t="n"/>
      <c r="C954" s="12" t="n"/>
      <c r="D954" s="12">
        <f>IF(C954="","",IFERROR(INDEX('연차관리대장'!$B$5:$B$204,MATCH(C954,'연차관리대장'!$A$5:$A$204,0)),""))</f>
        <v/>
      </c>
      <c r="E954" s="12">
        <f>IF(C954="","",IFERROR(INDEX('연차관리대장'!$C$5:$C$204,MATCH(C954,'연차관리대장'!$A$5:$A$204,0)),""))</f>
        <v/>
      </c>
      <c r="F954" s="12" t="n"/>
      <c r="G954" s="12" t="n"/>
      <c r="H954" s="12">
        <f>IF(F954="","",IF(OR(F954="오전 반차",F954="오후 반차"),0.5,IF(F954="연차",N(G954),0)))</f>
        <v/>
      </c>
      <c r="I954" s="7" t="n"/>
      <c r="J954" s="12" t="n"/>
      <c r="K954" s="12" t="n"/>
      <c r="L954" s="14" t="n"/>
      <c r="M954" s="12">
        <f>IF(AND(C954="",F954=""),"",IF(C954="","사번 미기재",IF(ISNA(MATCH(C954,'연차관리대장'!$A$5:$A$204,0)),"대장에 없는 사번",IF(A954="","사용일 미기재",IF(AND(F954="연차",G954=""),"일수 미기재",IF(AND(G954&lt;&gt;"",ISNUMBER(SEARCH("반차",F954)),N(G954)&lt;&gt;0.5),"반차는 0.5일",""))))))</f>
        <v/>
      </c>
    </row>
    <row r="955">
      <c r="A955" s="7" t="n"/>
      <c r="B955" s="7" t="n"/>
      <c r="C955" s="12" t="n"/>
      <c r="D955" s="12">
        <f>IF(C955="","",IFERROR(INDEX('연차관리대장'!$B$5:$B$204,MATCH(C955,'연차관리대장'!$A$5:$A$204,0)),""))</f>
        <v/>
      </c>
      <c r="E955" s="12">
        <f>IF(C955="","",IFERROR(INDEX('연차관리대장'!$C$5:$C$204,MATCH(C955,'연차관리대장'!$A$5:$A$204,0)),""))</f>
        <v/>
      </c>
      <c r="F955" s="12" t="n"/>
      <c r="G955" s="12" t="n"/>
      <c r="H955" s="12">
        <f>IF(F955="","",IF(OR(F955="오전 반차",F955="오후 반차"),0.5,IF(F955="연차",N(G955),0)))</f>
        <v/>
      </c>
      <c r="I955" s="7" t="n"/>
      <c r="J955" s="12" t="n"/>
      <c r="K955" s="12" t="n"/>
      <c r="L955" s="14" t="n"/>
      <c r="M955" s="12">
        <f>IF(AND(C955="",F955=""),"",IF(C955="","사번 미기재",IF(ISNA(MATCH(C955,'연차관리대장'!$A$5:$A$204,0)),"대장에 없는 사번",IF(A955="","사용일 미기재",IF(AND(F955="연차",G955=""),"일수 미기재",IF(AND(G955&lt;&gt;"",ISNUMBER(SEARCH("반차",F955)),N(G955)&lt;&gt;0.5),"반차는 0.5일",""))))))</f>
        <v/>
      </c>
    </row>
    <row r="956">
      <c r="A956" s="7" t="n"/>
      <c r="B956" s="7" t="n"/>
      <c r="C956" s="12" t="n"/>
      <c r="D956" s="12">
        <f>IF(C956="","",IFERROR(INDEX('연차관리대장'!$B$5:$B$204,MATCH(C956,'연차관리대장'!$A$5:$A$204,0)),""))</f>
        <v/>
      </c>
      <c r="E956" s="12">
        <f>IF(C956="","",IFERROR(INDEX('연차관리대장'!$C$5:$C$204,MATCH(C956,'연차관리대장'!$A$5:$A$204,0)),""))</f>
        <v/>
      </c>
      <c r="F956" s="12" t="n"/>
      <c r="G956" s="12" t="n"/>
      <c r="H956" s="12">
        <f>IF(F956="","",IF(OR(F956="오전 반차",F956="오후 반차"),0.5,IF(F956="연차",N(G956),0)))</f>
        <v/>
      </c>
      <c r="I956" s="7" t="n"/>
      <c r="J956" s="12" t="n"/>
      <c r="K956" s="12" t="n"/>
      <c r="L956" s="14" t="n"/>
      <c r="M956" s="12">
        <f>IF(AND(C956="",F956=""),"",IF(C956="","사번 미기재",IF(ISNA(MATCH(C956,'연차관리대장'!$A$5:$A$204,0)),"대장에 없는 사번",IF(A956="","사용일 미기재",IF(AND(F956="연차",G956=""),"일수 미기재",IF(AND(G956&lt;&gt;"",ISNUMBER(SEARCH("반차",F956)),N(G956)&lt;&gt;0.5),"반차는 0.5일",""))))))</f>
        <v/>
      </c>
    </row>
    <row r="957">
      <c r="A957" s="7" t="n"/>
      <c r="B957" s="7" t="n"/>
      <c r="C957" s="12" t="n"/>
      <c r="D957" s="12">
        <f>IF(C957="","",IFERROR(INDEX('연차관리대장'!$B$5:$B$204,MATCH(C957,'연차관리대장'!$A$5:$A$204,0)),""))</f>
        <v/>
      </c>
      <c r="E957" s="12">
        <f>IF(C957="","",IFERROR(INDEX('연차관리대장'!$C$5:$C$204,MATCH(C957,'연차관리대장'!$A$5:$A$204,0)),""))</f>
        <v/>
      </c>
      <c r="F957" s="12" t="n"/>
      <c r="G957" s="12" t="n"/>
      <c r="H957" s="12">
        <f>IF(F957="","",IF(OR(F957="오전 반차",F957="오후 반차"),0.5,IF(F957="연차",N(G957),0)))</f>
        <v/>
      </c>
      <c r="I957" s="7" t="n"/>
      <c r="J957" s="12" t="n"/>
      <c r="K957" s="12" t="n"/>
      <c r="L957" s="14" t="n"/>
      <c r="M957" s="12">
        <f>IF(AND(C957="",F957=""),"",IF(C957="","사번 미기재",IF(ISNA(MATCH(C957,'연차관리대장'!$A$5:$A$204,0)),"대장에 없는 사번",IF(A957="","사용일 미기재",IF(AND(F957="연차",G957=""),"일수 미기재",IF(AND(G957&lt;&gt;"",ISNUMBER(SEARCH("반차",F957)),N(G957)&lt;&gt;0.5),"반차는 0.5일",""))))))</f>
        <v/>
      </c>
    </row>
    <row r="958">
      <c r="A958" s="7" t="n"/>
      <c r="B958" s="7" t="n"/>
      <c r="C958" s="12" t="n"/>
      <c r="D958" s="12">
        <f>IF(C958="","",IFERROR(INDEX('연차관리대장'!$B$5:$B$204,MATCH(C958,'연차관리대장'!$A$5:$A$204,0)),""))</f>
        <v/>
      </c>
      <c r="E958" s="12">
        <f>IF(C958="","",IFERROR(INDEX('연차관리대장'!$C$5:$C$204,MATCH(C958,'연차관리대장'!$A$5:$A$204,0)),""))</f>
        <v/>
      </c>
      <c r="F958" s="12" t="n"/>
      <c r="G958" s="12" t="n"/>
      <c r="H958" s="12">
        <f>IF(F958="","",IF(OR(F958="오전 반차",F958="오후 반차"),0.5,IF(F958="연차",N(G958),0)))</f>
        <v/>
      </c>
      <c r="I958" s="7" t="n"/>
      <c r="J958" s="12" t="n"/>
      <c r="K958" s="12" t="n"/>
      <c r="L958" s="14" t="n"/>
      <c r="M958" s="12">
        <f>IF(AND(C958="",F958=""),"",IF(C958="","사번 미기재",IF(ISNA(MATCH(C958,'연차관리대장'!$A$5:$A$204,0)),"대장에 없는 사번",IF(A958="","사용일 미기재",IF(AND(F958="연차",G958=""),"일수 미기재",IF(AND(G958&lt;&gt;"",ISNUMBER(SEARCH("반차",F958)),N(G958)&lt;&gt;0.5),"반차는 0.5일",""))))))</f>
        <v/>
      </c>
    </row>
    <row r="959">
      <c r="A959" s="7" t="n"/>
      <c r="B959" s="7" t="n"/>
      <c r="C959" s="12" t="n"/>
      <c r="D959" s="12">
        <f>IF(C959="","",IFERROR(INDEX('연차관리대장'!$B$5:$B$204,MATCH(C959,'연차관리대장'!$A$5:$A$204,0)),""))</f>
        <v/>
      </c>
      <c r="E959" s="12">
        <f>IF(C959="","",IFERROR(INDEX('연차관리대장'!$C$5:$C$204,MATCH(C959,'연차관리대장'!$A$5:$A$204,0)),""))</f>
        <v/>
      </c>
      <c r="F959" s="12" t="n"/>
      <c r="G959" s="12" t="n"/>
      <c r="H959" s="12">
        <f>IF(F959="","",IF(OR(F959="오전 반차",F959="오후 반차"),0.5,IF(F959="연차",N(G959),0)))</f>
        <v/>
      </c>
      <c r="I959" s="7" t="n"/>
      <c r="J959" s="12" t="n"/>
      <c r="K959" s="12" t="n"/>
      <c r="L959" s="14" t="n"/>
      <c r="M959" s="12">
        <f>IF(AND(C959="",F959=""),"",IF(C959="","사번 미기재",IF(ISNA(MATCH(C959,'연차관리대장'!$A$5:$A$204,0)),"대장에 없는 사번",IF(A959="","사용일 미기재",IF(AND(F959="연차",G959=""),"일수 미기재",IF(AND(G959&lt;&gt;"",ISNUMBER(SEARCH("반차",F959)),N(G959)&lt;&gt;0.5),"반차는 0.5일",""))))))</f>
        <v/>
      </c>
    </row>
    <row r="960">
      <c r="A960" s="7" t="n"/>
      <c r="B960" s="7" t="n"/>
      <c r="C960" s="12" t="n"/>
      <c r="D960" s="12">
        <f>IF(C960="","",IFERROR(INDEX('연차관리대장'!$B$5:$B$204,MATCH(C960,'연차관리대장'!$A$5:$A$204,0)),""))</f>
        <v/>
      </c>
      <c r="E960" s="12">
        <f>IF(C960="","",IFERROR(INDEX('연차관리대장'!$C$5:$C$204,MATCH(C960,'연차관리대장'!$A$5:$A$204,0)),""))</f>
        <v/>
      </c>
      <c r="F960" s="12" t="n"/>
      <c r="G960" s="12" t="n"/>
      <c r="H960" s="12">
        <f>IF(F960="","",IF(OR(F960="오전 반차",F960="오후 반차"),0.5,IF(F960="연차",N(G960),0)))</f>
        <v/>
      </c>
      <c r="I960" s="7" t="n"/>
      <c r="J960" s="12" t="n"/>
      <c r="K960" s="12" t="n"/>
      <c r="L960" s="14" t="n"/>
      <c r="M960" s="12">
        <f>IF(AND(C960="",F960=""),"",IF(C960="","사번 미기재",IF(ISNA(MATCH(C960,'연차관리대장'!$A$5:$A$204,0)),"대장에 없는 사번",IF(A960="","사용일 미기재",IF(AND(F960="연차",G960=""),"일수 미기재",IF(AND(G960&lt;&gt;"",ISNUMBER(SEARCH("반차",F960)),N(G960)&lt;&gt;0.5),"반차는 0.5일",""))))))</f>
        <v/>
      </c>
    </row>
    <row r="961">
      <c r="A961" s="7" t="n"/>
      <c r="B961" s="7" t="n"/>
      <c r="C961" s="12" t="n"/>
      <c r="D961" s="12">
        <f>IF(C961="","",IFERROR(INDEX('연차관리대장'!$B$5:$B$204,MATCH(C961,'연차관리대장'!$A$5:$A$204,0)),""))</f>
        <v/>
      </c>
      <c r="E961" s="12">
        <f>IF(C961="","",IFERROR(INDEX('연차관리대장'!$C$5:$C$204,MATCH(C961,'연차관리대장'!$A$5:$A$204,0)),""))</f>
        <v/>
      </c>
      <c r="F961" s="12" t="n"/>
      <c r="G961" s="12" t="n"/>
      <c r="H961" s="12">
        <f>IF(F961="","",IF(OR(F961="오전 반차",F961="오후 반차"),0.5,IF(F961="연차",N(G961),0)))</f>
        <v/>
      </c>
      <c r="I961" s="7" t="n"/>
      <c r="J961" s="12" t="n"/>
      <c r="K961" s="12" t="n"/>
      <c r="L961" s="14" t="n"/>
      <c r="M961" s="12">
        <f>IF(AND(C961="",F961=""),"",IF(C961="","사번 미기재",IF(ISNA(MATCH(C961,'연차관리대장'!$A$5:$A$204,0)),"대장에 없는 사번",IF(A961="","사용일 미기재",IF(AND(F961="연차",G961=""),"일수 미기재",IF(AND(G961&lt;&gt;"",ISNUMBER(SEARCH("반차",F961)),N(G961)&lt;&gt;0.5),"반차는 0.5일",""))))))</f>
        <v/>
      </c>
    </row>
    <row r="962">
      <c r="A962" s="7" t="n"/>
      <c r="B962" s="7" t="n"/>
      <c r="C962" s="12" t="n"/>
      <c r="D962" s="12">
        <f>IF(C962="","",IFERROR(INDEX('연차관리대장'!$B$5:$B$204,MATCH(C962,'연차관리대장'!$A$5:$A$204,0)),""))</f>
        <v/>
      </c>
      <c r="E962" s="12">
        <f>IF(C962="","",IFERROR(INDEX('연차관리대장'!$C$5:$C$204,MATCH(C962,'연차관리대장'!$A$5:$A$204,0)),""))</f>
        <v/>
      </c>
      <c r="F962" s="12" t="n"/>
      <c r="G962" s="12" t="n"/>
      <c r="H962" s="12">
        <f>IF(F962="","",IF(OR(F962="오전 반차",F962="오후 반차"),0.5,IF(F962="연차",N(G962),0)))</f>
        <v/>
      </c>
      <c r="I962" s="7" t="n"/>
      <c r="J962" s="12" t="n"/>
      <c r="K962" s="12" t="n"/>
      <c r="L962" s="14" t="n"/>
      <c r="M962" s="12">
        <f>IF(AND(C962="",F962=""),"",IF(C962="","사번 미기재",IF(ISNA(MATCH(C962,'연차관리대장'!$A$5:$A$204,0)),"대장에 없는 사번",IF(A962="","사용일 미기재",IF(AND(F962="연차",G962=""),"일수 미기재",IF(AND(G962&lt;&gt;"",ISNUMBER(SEARCH("반차",F962)),N(G962)&lt;&gt;0.5),"반차는 0.5일",""))))))</f>
        <v/>
      </c>
    </row>
    <row r="963">
      <c r="A963" s="7" t="n"/>
      <c r="B963" s="7" t="n"/>
      <c r="C963" s="12" t="n"/>
      <c r="D963" s="12">
        <f>IF(C963="","",IFERROR(INDEX('연차관리대장'!$B$5:$B$204,MATCH(C963,'연차관리대장'!$A$5:$A$204,0)),""))</f>
        <v/>
      </c>
      <c r="E963" s="12">
        <f>IF(C963="","",IFERROR(INDEX('연차관리대장'!$C$5:$C$204,MATCH(C963,'연차관리대장'!$A$5:$A$204,0)),""))</f>
        <v/>
      </c>
      <c r="F963" s="12" t="n"/>
      <c r="G963" s="12" t="n"/>
      <c r="H963" s="12">
        <f>IF(F963="","",IF(OR(F963="오전 반차",F963="오후 반차"),0.5,IF(F963="연차",N(G963),0)))</f>
        <v/>
      </c>
      <c r="I963" s="7" t="n"/>
      <c r="J963" s="12" t="n"/>
      <c r="K963" s="12" t="n"/>
      <c r="L963" s="14" t="n"/>
      <c r="M963" s="12">
        <f>IF(AND(C963="",F963=""),"",IF(C963="","사번 미기재",IF(ISNA(MATCH(C963,'연차관리대장'!$A$5:$A$204,0)),"대장에 없는 사번",IF(A963="","사용일 미기재",IF(AND(F963="연차",G963=""),"일수 미기재",IF(AND(G963&lt;&gt;"",ISNUMBER(SEARCH("반차",F963)),N(G963)&lt;&gt;0.5),"반차는 0.5일",""))))))</f>
        <v/>
      </c>
    </row>
    <row r="964">
      <c r="A964" s="7" t="n"/>
      <c r="B964" s="7" t="n"/>
      <c r="C964" s="12" t="n"/>
      <c r="D964" s="12">
        <f>IF(C964="","",IFERROR(INDEX('연차관리대장'!$B$5:$B$204,MATCH(C964,'연차관리대장'!$A$5:$A$204,0)),""))</f>
        <v/>
      </c>
      <c r="E964" s="12">
        <f>IF(C964="","",IFERROR(INDEX('연차관리대장'!$C$5:$C$204,MATCH(C964,'연차관리대장'!$A$5:$A$204,0)),""))</f>
        <v/>
      </c>
      <c r="F964" s="12" t="n"/>
      <c r="G964" s="12" t="n"/>
      <c r="H964" s="12">
        <f>IF(F964="","",IF(OR(F964="오전 반차",F964="오후 반차"),0.5,IF(F964="연차",N(G964),0)))</f>
        <v/>
      </c>
      <c r="I964" s="7" t="n"/>
      <c r="J964" s="12" t="n"/>
      <c r="K964" s="12" t="n"/>
      <c r="L964" s="14" t="n"/>
      <c r="M964" s="12">
        <f>IF(AND(C964="",F964=""),"",IF(C964="","사번 미기재",IF(ISNA(MATCH(C964,'연차관리대장'!$A$5:$A$204,0)),"대장에 없는 사번",IF(A964="","사용일 미기재",IF(AND(F964="연차",G964=""),"일수 미기재",IF(AND(G964&lt;&gt;"",ISNUMBER(SEARCH("반차",F964)),N(G964)&lt;&gt;0.5),"반차는 0.5일",""))))))</f>
        <v/>
      </c>
    </row>
    <row r="965">
      <c r="A965" s="7" t="n"/>
      <c r="B965" s="7" t="n"/>
      <c r="C965" s="12" t="n"/>
      <c r="D965" s="12">
        <f>IF(C965="","",IFERROR(INDEX('연차관리대장'!$B$5:$B$204,MATCH(C965,'연차관리대장'!$A$5:$A$204,0)),""))</f>
        <v/>
      </c>
      <c r="E965" s="12">
        <f>IF(C965="","",IFERROR(INDEX('연차관리대장'!$C$5:$C$204,MATCH(C965,'연차관리대장'!$A$5:$A$204,0)),""))</f>
        <v/>
      </c>
      <c r="F965" s="12" t="n"/>
      <c r="G965" s="12" t="n"/>
      <c r="H965" s="12">
        <f>IF(F965="","",IF(OR(F965="오전 반차",F965="오후 반차"),0.5,IF(F965="연차",N(G965),0)))</f>
        <v/>
      </c>
      <c r="I965" s="7" t="n"/>
      <c r="J965" s="12" t="n"/>
      <c r="K965" s="12" t="n"/>
      <c r="L965" s="14" t="n"/>
      <c r="M965" s="12">
        <f>IF(AND(C965="",F965=""),"",IF(C965="","사번 미기재",IF(ISNA(MATCH(C965,'연차관리대장'!$A$5:$A$204,0)),"대장에 없는 사번",IF(A965="","사용일 미기재",IF(AND(F965="연차",G965=""),"일수 미기재",IF(AND(G965&lt;&gt;"",ISNUMBER(SEARCH("반차",F965)),N(G965)&lt;&gt;0.5),"반차는 0.5일",""))))))</f>
        <v/>
      </c>
    </row>
    <row r="966">
      <c r="A966" s="7" t="n"/>
      <c r="B966" s="7" t="n"/>
      <c r="C966" s="12" t="n"/>
      <c r="D966" s="12">
        <f>IF(C966="","",IFERROR(INDEX('연차관리대장'!$B$5:$B$204,MATCH(C966,'연차관리대장'!$A$5:$A$204,0)),""))</f>
        <v/>
      </c>
      <c r="E966" s="12">
        <f>IF(C966="","",IFERROR(INDEX('연차관리대장'!$C$5:$C$204,MATCH(C966,'연차관리대장'!$A$5:$A$204,0)),""))</f>
        <v/>
      </c>
      <c r="F966" s="12" t="n"/>
      <c r="G966" s="12" t="n"/>
      <c r="H966" s="12">
        <f>IF(F966="","",IF(OR(F966="오전 반차",F966="오후 반차"),0.5,IF(F966="연차",N(G966),0)))</f>
        <v/>
      </c>
      <c r="I966" s="7" t="n"/>
      <c r="J966" s="12" t="n"/>
      <c r="K966" s="12" t="n"/>
      <c r="L966" s="14" t="n"/>
      <c r="M966" s="12">
        <f>IF(AND(C966="",F966=""),"",IF(C966="","사번 미기재",IF(ISNA(MATCH(C966,'연차관리대장'!$A$5:$A$204,0)),"대장에 없는 사번",IF(A966="","사용일 미기재",IF(AND(F966="연차",G966=""),"일수 미기재",IF(AND(G966&lt;&gt;"",ISNUMBER(SEARCH("반차",F966)),N(G966)&lt;&gt;0.5),"반차는 0.5일",""))))))</f>
        <v/>
      </c>
    </row>
    <row r="967">
      <c r="A967" s="7" t="n"/>
      <c r="B967" s="7" t="n"/>
      <c r="C967" s="12" t="n"/>
      <c r="D967" s="12">
        <f>IF(C967="","",IFERROR(INDEX('연차관리대장'!$B$5:$B$204,MATCH(C967,'연차관리대장'!$A$5:$A$204,0)),""))</f>
        <v/>
      </c>
      <c r="E967" s="12">
        <f>IF(C967="","",IFERROR(INDEX('연차관리대장'!$C$5:$C$204,MATCH(C967,'연차관리대장'!$A$5:$A$204,0)),""))</f>
        <v/>
      </c>
      <c r="F967" s="12" t="n"/>
      <c r="G967" s="12" t="n"/>
      <c r="H967" s="12">
        <f>IF(F967="","",IF(OR(F967="오전 반차",F967="오후 반차"),0.5,IF(F967="연차",N(G967),0)))</f>
        <v/>
      </c>
      <c r="I967" s="7" t="n"/>
      <c r="J967" s="12" t="n"/>
      <c r="K967" s="12" t="n"/>
      <c r="L967" s="14" t="n"/>
      <c r="M967" s="12">
        <f>IF(AND(C967="",F967=""),"",IF(C967="","사번 미기재",IF(ISNA(MATCH(C967,'연차관리대장'!$A$5:$A$204,0)),"대장에 없는 사번",IF(A967="","사용일 미기재",IF(AND(F967="연차",G967=""),"일수 미기재",IF(AND(G967&lt;&gt;"",ISNUMBER(SEARCH("반차",F967)),N(G967)&lt;&gt;0.5),"반차는 0.5일",""))))))</f>
        <v/>
      </c>
    </row>
    <row r="968">
      <c r="A968" s="7" t="n"/>
      <c r="B968" s="7" t="n"/>
      <c r="C968" s="12" t="n"/>
      <c r="D968" s="12">
        <f>IF(C968="","",IFERROR(INDEX('연차관리대장'!$B$5:$B$204,MATCH(C968,'연차관리대장'!$A$5:$A$204,0)),""))</f>
        <v/>
      </c>
      <c r="E968" s="12">
        <f>IF(C968="","",IFERROR(INDEX('연차관리대장'!$C$5:$C$204,MATCH(C968,'연차관리대장'!$A$5:$A$204,0)),""))</f>
        <v/>
      </c>
      <c r="F968" s="12" t="n"/>
      <c r="G968" s="12" t="n"/>
      <c r="H968" s="12">
        <f>IF(F968="","",IF(OR(F968="오전 반차",F968="오후 반차"),0.5,IF(F968="연차",N(G968),0)))</f>
        <v/>
      </c>
      <c r="I968" s="7" t="n"/>
      <c r="J968" s="12" t="n"/>
      <c r="K968" s="12" t="n"/>
      <c r="L968" s="14" t="n"/>
      <c r="M968" s="12">
        <f>IF(AND(C968="",F968=""),"",IF(C968="","사번 미기재",IF(ISNA(MATCH(C968,'연차관리대장'!$A$5:$A$204,0)),"대장에 없는 사번",IF(A968="","사용일 미기재",IF(AND(F968="연차",G968=""),"일수 미기재",IF(AND(G968&lt;&gt;"",ISNUMBER(SEARCH("반차",F968)),N(G968)&lt;&gt;0.5),"반차는 0.5일",""))))))</f>
        <v/>
      </c>
    </row>
    <row r="969">
      <c r="A969" s="7" t="n"/>
      <c r="B969" s="7" t="n"/>
      <c r="C969" s="12" t="n"/>
      <c r="D969" s="12">
        <f>IF(C969="","",IFERROR(INDEX('연차관리대장'!$B$5:$B$204,MATCH(C969,'연차관리대장'!$A$5:$A$204,0)),""))</f>
        <v/>
      </c>
      <c r="E969" s="12">
        <f>IF(C969="","",IFERROR(INDEX('연차관리대장'!$C$5:$C$204,MATCH(C969,'연차관리대장'!$A$5:$A$204,0)),""))</f>
        <v/>
      </c>
      <c r="F969" s="12" t="n"/>
      <c r="G969" s="12" t="n"/>
      <c r="H969" s="12">
        <f>IF(F969="","",IF(OR(F969="오전 반차",F969="오후 반차"),0.5,IF(F969="연차",N(G969),0)))</f>
        <v/>
      </c>
      <c r="I969" s="7" t="n"/>
      <c r="J969" s="12" t="n"/>
      <c r="K969" s="12" t="n"/>
      <c r="L969" s="14" t="n"/>
      <c r="M969" s="12">
        <f>IF(AND(C969="",F969=""),"",IF(C969="","사번 미기재",IF(ISNA(MATCH(C969,'연차관리대장'!$A$5:$A$204,0)),"대장에 없는 사번",IF(A969="","사용일 미기재",IF(AND(F969="연차",G969=""),"일수 미기재",IF(AND(G969&lt;&gt;"",ISNUMBER(SEARCH("반차",F969)),N(G969)&lt;&gt;0.5),"반차는 0.5일",""))))))</f>
        <v/>
      </c>
    </row>
    <row r="970">
      <c r="A970" s="7" t="n"/>
      <c r="B970" s="7" t="n"/>
      <c r="C970" s="12" t="n"/>
      <c r="D970" s="12">
        <f>IF(C970="","",IFERROR(INDEX('연차관리대장'!$B$5:$B$204,MATCH(C970,'연차관리대장'!$A$5:$A$204,0)),""))</f>
        <v/>
      </c>
      <c r="E970" s="12">
        <f>IF(C970="","",IFERROR(INDEX('연차관리대장'!$C$5:$C$204,MATCH(C970,'연차관리대장'!$A$5:$A$204,0)),""))</f>
        <v/>
      </c>
      <c r="F970" s="12" t="n"/>
      <c r="G970" s="12" t="n"/>
      <c r="H970" s="12">
        <f>IF(F970="","",IF(OR(F970="오전 반차",F970="오후 반차"),0.5,IF(F970="연차",N(G970),0)))</f>
        <v/>
      </c>
      <c r="I970" s="7" t="n"/>
      <c r="J970" s="12" t="n"/>
      <c r="K970" s="12" t="n"/>
      <c r="L970" s="14" t="n"/>
      <c r="M970" s="12">
        <f>IF(AND(C970="",F970=""),"",IF(C970="","사번 미기재",IF(ISNA(MATCH(C970,'연차관리대장'!$A$5:$A$204,0)),"대장에 없는 사번",IF(A970="","사용일 미기재",IF(AND(F970="연차",G970=""),"일수 미기재",IF(AND(G970&lt;&gt;"",ISNUMBER(SEARCH("반차",F970)),N(G970)&lt;&gt;0.5),"반차는 0.5일",""))))))</f>
        <v/>
      </c>
    </row>
    <row r="971">
      <c r="A971" s="7" t="n"/>
      <c r="B971" s="7" t="n"/>
      <c r="C971" s="12" t="n"/>
      <c r="D971" s="12">
        <f>IF(C971="","",IFERROR(INDEX('연차관리대장'!$B$5:$B$204,MATCH(C971,'연차관리대장'!$A$5:$A$204,0)),""))</f>
        <v/>
      </c>
      <c r="E971" s="12">
        <f>IF(C971="","",IFERROR(INDEX('연차관리대장'!$C$5:$C$204,MATCH(C971,'연차관리대장'!$A$5:$A$204,0)),""))</f>
        <v/>
      </c>
      <c r="F971" s="12" t="n"/>
      <c r="G971" s="12" t="n"/>
      <c r="H971" s="12">
        <f>IF(F971="","",IF(OR(F971="오전 반차",F971="오후 반차"),0.5,IF(F971="연차",N(G971),0)))</f>
        <v/>
      </c>
      <c r="I971" s="7" t="n"/>
      <c r="J971" s="12" t="n"/>
      <c r="K971" s="12" t="n"/>
      <c r="L971" s="14" t="n"/>
      <c r="M971" s="12">
        <f>IF(AND(C971="",F971=""),"",IF(C971="","사번 미기재",IF(ISNA(MATCH(C971,'연차관리대장'!$A$5:$A$204,0)),"대장에 없는 사번",IF(A971="","사용일 미기재",IF(AND(F971="연차",G971=""),"일수 미기재",IF(AND(G971&lt;&gt;"",ISNUMBER(SEARCH("반차",F971)),N(G971)&lt;&gt;0.5),"반차는 0.5일",""))))))</f>
        <v/>
      </c>
    </row>
    <row r="972">
      <c r="A972" s="7" t="n"/>
      <c r="B972" s="7" t="n"/>
      <c r="C972" s="12" t="n"/>
      <c r="D972" s="12">
        <f>IF(C972="","",IFERROR(INDEX('연차관리대장'!$B$5:$B$204,MATCH(C972,'연차관리대장'!$A$5:$A$204,0)),""))</f>
        <v/>
      </c>
      <c r="E972" s="12">
        <f>IF(C972="","",IFERROR(INDEX('연차관리대장'!$C$5:$C$204,MATCH(C972,'연차관리대장'!$A$5:$A$204,0)),""))</f>
        <v/>
      </c>
      <c r="F972" s="12" t="n"/>
      <c r="G972" s="12" t="n"/>
      <c r="H972" s="12">
        <f>IF(F972="","",IF(OR(F972="오전 반차",F972="오후 반차"),0.5,IF(F972="연차",N(G972),0)))</f>
        <v/>
      </c>
      <c r="I972" s="7" t="n"/>
      <c r="J972" s="12" t="n"/>
      <c r="K972" s="12" t="n"/>
      <c r="L972" s="14" t="n"/>
      <c r="M972" s="12">
        <f>IF(AND(C972="",F972=""),"",IF(C972="","사번 미기재",IF(ISNA(MATCH(C972,'연차관리대장'!$A$5:$A$204,0)),"대장에 없는 사번",IF(A972="","사용일 미기재",IF(AND(F972="연차",G972=""),"일수 미기재",IF(AND(G972&lt;&gt;"",ISNUMBER(SEARCH("반차",F972)),N(G972)&lt;&gt;0.5),"반차는 0.5일",""))))))</f>
        <v/>
      </c>
    </row>
    <row r="973">
      <c r="A973" s="7" t="n"/>
      <c r="B973" s="7" t="n"/>
      <c r="C973" s="12" t="n"/>
      <c r="D973" s="12">
        <f>IF(C973="","",IFERROR(INDEX('연차관리대장'!$B$5:$B$204,MATCH(C973,'연차관리대장'!$A$5:$A$204,0)),""))</f>
        <v/>
      </c>
      <c r="E973" s="12">
        <f>IF(C973="","",IFERROR(INDEX('연차관리대장'!$C$5:$C$204,MATCH(C973,'연차관리대장'!$A$5:$A$204,0)),""))</f>
        <v/>
      </c>
      <c r="F973" s="12" t="n"/>
      <c r="G973" s="12" t="n"/>
      <c r="H973" s="12">
        <f>IF(F973="","",IF(OR(F973="오전 반차",F973="오후 반차"),0.5,IF(F973="연차",N(G973),0)))</f>
        <v/>
      </c>
      <c r="I973" s="7" t="n"/>
      <c r="J973" s="12" t="n"/>
      <c r="K973" s="12" t="n"/>
      <c r="L973" s="14" t="n"/>
      <c r="M973" s="12">
        <f>IF(AND(C973="",F973=""),"",IF(C973="","사번 미기재",IF(ISNA(MATCH(C973,'연차관리대장'!$A$5:$A$204,0)),"대장에 없는 사번",IF(A973="","사용일 미기재",IF(AND(F973="연차",G973=""),"일수 미기재",IF(AND(G973&lt;&gt;"",ISNUMBER(SEARCH("반차",F973)),N(G973)&lt;&gt;0.5),"반차는 0.5일",""))))))</f>
        <v/>
      </c>
    </row>
    <row r="974">
      <c r="A974" s="7" t="n"/>
      <c r="B974" s="7" t="n"/>
      <c r="C974" s="12" t="n"/>
      <c r="D974" s="12">
        <f>IF(C974="","",IFERROR(INDEX('연차관리대장'!$B$5:$B$204,MATCH(C974,'연차관리대장'!$A$5:$A$204,0)),""))</f>
        <v/>
      </c>
      <c r="E974" s="12">
        <f>IF(C974="","",IFERROR(INDEX('연차관리대장'!$C$5:$C$204,MATCH(C974,'연차관리대장'!$A$5:$A$204,0)),""))</f>
        <v/>
      </c>
      <c r="F974" s="12" t="n"/>
      <c r="G974" s="12" t="n"/>
      <c r="H974" s="12">
        <f>IF(F974="","",IF(OR(F974="오전 반차",F974="오후 반차"),0.5,IF(F974="연차",N(G974),0)))</f>
        <v/>
      </c>
      <c r="I974" s="7" t="n"/>
      <c r="J974" s="12" t="n"/>
      <c r="K974" s="12" t="n"/>
      <c r="L974" s="14" t="n"/>
      <c r="M974" s="12">
        <f>IF(AND(C974="",F974=""),"",IF(C974="","사번 미기재",IF(ISNA(MATCH(C974,'연차관리대장'!$A$5:$A$204,0)),"대장에 없는 사번",IF(A974="","사용일 미기재",IF(AND(F974="연차",G974=""),"일수 미기재",IF(AND(G974&lt;&gt;"",ISNUMBER(SEARCH("반차",F974)),N(G974)&lt;&gt;0.5),"반차는 0.5일",""))))))</f>
        <v/>
      </c>
    </row>
    <row r="975">
      <c r="A975" s="7" t="n"/>
      <c r="B975" s="7" t="n"/>
      <c r="C975" s="12" t="n"/>
      <c r="D975" s="12">
        <f>IF(C975="","",IFERROR(INDEX('연차관리대장'!$B$5:$B$204,MATCH(C975,'연차관리대장'!$A$5:$A$204,0)),""))</f>
        <v/>
      </c>
      <c r="E975" s="12">
        <f>IF(C975="","",IFERROR(INDEX('연차관리대장'!$C$5:$C$204,MATCH(C975,'연차관리대장'!$A$5:$A$204,0)),""))</f>
        <v/>
      </c>
      <c r="F975" s="12" t="n"/>
      <c r="G975" s="12" t="n"/>
      <c r="H975" s="12">
        <f>IF(F975="","",IF(OR(F975="오전 반차",F975="오후 반차"),0.5,IF(F975="연차",N(G975),0)))</f>
        <v/>
      </c>
      <c r="I975" s="7" t="n"/>
      <c r="J975" s="12" t="n"/>
      <c r="K975" s="12" t="n"/>
      <c r="L975" s="14" t="n"/>
      <c r="M975" s="12">
        <f>IF(AND(C975="",F975=""),"",IF(C975="","사번 미기재",IF(ISNA(MATCH(C975,'연차관리대장'!$A$5:$A$204,0)),"대장에 없는 사번",IF(A975="","사용일 미기재",IF(AND(F975="연차",G975=""),"일수 미기재",IF(AND(G975&lt;&gt;"",ISNUMBER(SEARCH("반차",F975)),N(G975)&lt;&gt;0.5),"반차는 0.5일",""))))))</f>
        <v/>
      </c>
    </row>
    <row r="976">
      <c r="A976" s="7" t="n"/>
      <c r="B976" s="7" t="n"/>
      <c r="C976" s="12" t="n"/>
      <c r="D976" s="12">
        <f>IF(C976="","",IFERROR(INDEX('연차관리대장'!$B$5:$B$204,MATCH(C976,'연차관리대장'!$A$5:$A$204,0)),""))</f>
        <v/>
      </c>
      <c r="E976" s="12">
        <f>IF(C976="","",IFERROR(INDEX('연차관리대장'!$C$5:$C$204,MATCH(C976,'연차관리대장'!$A$5:$A$204,0)),""))</f>
        <v/>
      </c>
      <c r="F976" s="12" t="n"/>
      <c r="G976" s="12" t="n"/>
      <c r="H976" s="12">
        <f>IF(F976="","",IF(OR(F976="오전 반차",F976="오후 반차"),0.5,IF(F976="연차",N(G976),0)))</f>
        <v/>
      </c>
      <c r="I976" s="7" t="n"/>
      <c r="J976" s="12" t="n"/>
      <c r="K976" s="12" t="n"/>
      <c r="L976" s="14" t="n"/>
      <c r="M976" s="12">
        <f>IF(AND(C976="",F976=""),"",IF(C976="","사번 미기재",IF(ISNA(MATCH(C976,'연차관리대장'!$A$5:$A$204,0)),"대장에 없는 사번",IF(A976="","사용일 미기재",IF(AND(F976="연차",G976=""),"일수 미기재",IF(AND(G976&lt;&gt;"",ISNUMBER(SEARCH("반차",F976)),N(G976)&lt;&gt;0.5),"반차는 0.5일",""))))))</f>
        <v/>
      </c>
    </row>
    <row r="977">
      <c r="A977" s="7" t="n"/>
      <c r="B977" s="7" t="n"/>
      <c r="C977" s="12" t="n"/>
      <c r="D977" s="12">
        <f>IF(C977="","",IFERROR(INDEX('연차관리대장'!$B$5:$B$204,MATCH(C977,'연차관리대장'!$A$5:$A$204,0)),""))</f>
        <v/>
      </c>
      <c r="E977" s="12">
        <f>IF(C977="","",IFERROR(INDEX('연차관리대장'!$C$5:$C$204,MATCH(C977,'연차관리대장'!$A$5:$A$204,0)),""))</f>
        <v/>
      </c>
      <c r="F977" s="12" t="n"/>
      <c r="G977" s="12" t="n"/>
      <c r="H977" s="12">
        <f>IF(F977="","",IF(OR(F977="오전 반차",F977="오후 반차"),0.5,IF(F977="연차",N(G977),0)))</f>
        <v/>
      </c>
      <c r="I977" s="7" t="n"/>
      <c r="J977" s="12" t="n"/>
      <c r="K977" s="12" t="n"/>
      <c r="L977" s="14" t="n"/>
      <c r="M977" s="12">
        <f>IF(AND(C977="",F977=""),"",IF(C977="","사번 미기재",IF(ISNA(MATCH(C977,'연차관리대장'!$A$5:$A$204,0)),"대장에 없는 사번",IF(A977="","사용일 미기재",IF(AND(F977="연차",G977=""),"일수 미기재",IF(AND(G977&lt;&gt;"",ISNUMBER(SEARCH("반차",F977)),N(G977)&lt;&gt;0.5),"반차는 0.5일",""))))))</f>
        <v/>
      </c>
    </row>
    <row r="978">
      <c r="A978" s="7" t="n"/>
      <c r="B978" s="7" t="n"/>
      <c r="C978" s="12" t="n"/>
      <c r="D978" s="12">
        <f>IF(C978="","",IFERROR(INDEX('연차관리대장'!$B$5:$B$204,MATCH(C978,'연차관리대장'!$A$5:$A$204,0)),""))</f>
        <v/>
      </c>
      <c r="E978" s="12">
        <f>IF(C978="","",IFERROR(INDEX('연차관리대장'!$C$5:$C$204,MATCH(C978,'연차관리대장'!$A$5:$A$204,0)),""))</f>
        <v/>
      </c>
      <c r="F978" s="12" t="n"/>
      <c r="G978" s="12" t="n"/>
      <c r="H978" s="12">
        <f>IF(F978="","",IF(OR(F978="오전 반차",F978="오후 반차"),0.5,IF(F978="연차",N(G978),0)))</f>
        <v/>
      </c>
      <c r="I978" s="7" t="n"/>
      <c r="J978" s="12" t="n"/>
      <c r="K978" s="12" t="n"/>
      <c r="L978" s="14" t="n"/>
      <c r="M978" s="12">
        <f>IF(AND(C978="",F978=""),"",IF(C978="","사번 미기재",IF(ISNA(MATCH(C978,'연차관리대장'!$A$5:$A$204,0)),"대장에 없는 사번",IF(A978="","사용일 미기재",IF(AND(F978="연차",G978=""),"일수 미기재",IF(AND(G978&lt;&gt;"",ISNUMBER(SEARCH("반차",F978)),N(G978)&lt;&gt;0.5),"반차는 0.5일",""))))))</f>
        <v/>
      </c>
    </row>
    <row r="979">
      <c r="A979" s="7" t="n"/>
      <c r="B979" s="7" t="n"/>
      <c r="C979" s="12" t="n"/>
      <c r="D979" s="12">
        <f>IF(C979="","",IFERROR(INDEX('연차관리대장'!$B$5:$B$204,MATCH(C979,'연차관리대장'!$A$5:$A$204,0)),""))</f>
        <v/>
      </c>
      <c r="E979" s="12">
        <f>IF(C979="","",IFERROR(INDEX('연차관리대장'!$C$5:$C$204,MATCH(C979,'연차관리대장'!$A$5:$A$204,0)),""))</f>
        <v/>
      </c>
      <c r="F979" s="12" t="n"/>
      <c r="G979" s="12" t="n"/>
      <c r="H979" s="12">
        <f>IF(F979="","",IF(OR(F979="오전 반차",F979="오후 반차"),0.5,IF(F979="연차",N(G979),0)))</f>
        <v/>
      </c>
      <c r="I979" s="7" t="n"/>
      <c r="J979" s="12" t="n"/>
      <c r="K979" s="12" t="n"/>
      <c r="L979" s="14" t="n"/>
      <c r="M979" s="12">
        <f>IF(AND(C979="",F979=""),"",IF(C979="","사번 미기재",IF(ISNA(MATCH(C979,'연차관리대장'!$A$5:$A$204,0)),"대장에 없는 사번",IF(A979="","사용일 미기재",IF(AND(F979="연차",G979=""),"일수 미기재",IF(AND(G979&lt;&gt;"",ISNUMBER(SEARCH("반차",F979)),N(G979)&lt;&gt;0.5),"반차는 0.5일",""))))))</f>
        <v/>
      </c>
    </row>
    <row r="980">
      <c r="A980" s="7" t="n"/>
      <c r="B980" s="7" t="n"/>
      <c r="C980" s="12" t="n"/>
      <c r="D980" s="12">
        <f>IF(C980="","",IFERROR(INDEX('연차관리대장'!$B$5:$B$204,MATCH(C980,'연차관리대장'!$A$5:$A$204,0)),""))</f>
        <v/>
      </c>
      <c r="E980" s="12">
        <f>IF(C980="","",IFERROR(INDEX('연차관리대장'!$C$5:$C$204,MATCH(C980,'연차관리대장'!$A$5:$A$204,0)),""))</f>
        <v/>
      </c>
      <c r="F980" s="12" t="n"/>
      <c r="G980" s="12" t="n"/>
      <c r="H980" s="12">
        <f>IF(F980="","",IF(OR(F980="오전 반차",F980="오후 반차"),0.5,IF(F980="연차",N(G980),0)))</f>
        <v/>
      </c>
      <c r="I980" s="7" t="n"/>
      <c r="J980" s="12" t="n"/>
      <c r="K980" s="12" t="n"/>
      <c r="L980" s="14" t="n"/>
      <c r="M980" s="12">
        <f>IF(AND(C980="",F980=""),"",IF(C980="","사번 미기재",IF(ISNA(MATCH(C980,'연차관리대장'!$A$5:$A$204,0)),"대장에 없는 사번",IF(A980="","사용일 미기재",IF(AND(F980="연차",G980=""),"일수 미기재",IF(AND(G980&lt;&gt;"",ISNUMBER(SEARCH("반차",F980)),N(G980)&lt;&gt;0.5),"반차는 0.5일",""))))))</f>
        <v/>
      </c>
    </row>
    <row r="981">
      <c r="A981" s="7" t="n"/>
      <c r="B981" s="7" t="n"/>
      <c r="C981" s="12" t="n"/>
      <c r="D981" s="12">
        <f>IF(C981="","",IFERROR(INDEX('연차관리대장'!$B$5:$B$204,MATCH(C981,'연차관리대장'!$A$5:$A$204,0)),""))</f>
        <v/>
      </c>
      <c r="E981" s="12">
        <f>IF(C981="","",IFERROR(INDEX('연차관리대장'!$C$5:$C$204,MATCH(C981,'연차관리대장'!$A$5:$A$204,0)),""))</f>
        <v/>
      </c>
      <c r="F981" s="12" t="n"/>
      <c r="G981" s="12" t="n"/>
      <c r="H981" s="12">
        <f>IF(F981="","",IF(OR(F981="오전 반차",F981="오후 반차"),0.5,IF(F981="연차",N(G981),0)))</f>
        <v/>
      </c>
      <c r="I981" s="7" t="n"/>
      <c r="J981" s="12" t="n"/>
      <c r="K981" s="12" t="n"/>
      <c r="L981" s="14" t="n"/>
      <c r="M981" s="12">
        <f>IF(AND(C981="",F981=""),"",IF(C981="","사번 미기재",IF(ISNA(MATCH(C981,'연차관리대장'!$A$5:$A$204,0)),"대장에 없는 사번",IF(A981="","사용일 미기재",IF(AND(F981="연차",G981=""),"일수 미기재",IF(AND(G981&lt;&gt;"",ISNUMBER(SEARCH("반차",F981)),N(G981)&lt;&gt;0.5),"반차는 0.5일",""))))))</f>
        <v/>
      </c>
    </row>
    <row r="982">
      <c r="A982" s="7" t="n"/>
      <c r="B982" s="7" t="n"/>
      <c r="C982" s="12" t="n"/>
      <c r="D982" s="12">
        <f>IF(C982="","",IFERROR(INDEX('연차관리대장'!$B$5:$B$204,MATCH(C982,'연차관리대장'!$A$5:$A$204,0)),""))</f>
        <v/>
      </c>
      <c r="E982" s="12">
        <f>IF(C982="","",IFERROR(INDEX('연차관리대장'!$C$5:$C$204,MATCH(C982,'연차관리대장'!$A$5:$A$204,0)),""))</f>
        <v/>
      </c>
      <c r="F982" s="12" t="n"/>
      <c r="G982" s="12" t="n"/>
      <c r="H982" s="12">
        <f>IF(F982="","",IF(OR(F982="오전 반차",F982="오후 반차"),0.5,IF(F982="연차",N(G982),0)))</f>
        <v/>
      </c>
      <c r="I982" s="7" t="n"/>
      <c r="J982" s="12" t="n"/>
      <c r="K982" s="12" t="n"/>
      <c r="L982" s="14" t="n"/>
      <c r="M982" s="12">
        <f>IF(AND(C982="",F982=""),"",IF(C982="","사번 미기재",IF(ISNA(MATCH(C982,'연차관리대장'!$A$5:$A$204,0)),"대장에 없는 사번",IF(A982="","사용일 미기재",IF(AND(F982="연차",G982=""),"일수 미기재",IF(AND(G982&lt;&gt;"",ISNUMBER(SEARCH("반차",F982)),N(G982)&lt;&gt;0.5),"반차는 0.5일",""))))))</f>
        <v/>
      </c>
    </row>
    <row r="983">
      <c r="A983" s="7" t="n"/>
      <c r="B983" s="7" t="n"/>
      <c r="C983" s="12" t="n"/>
      <c r="D983" s="12">
        <f>IF(C983="","",IFERROR(INDEX('연차관리대장'!$B$5:$B$204,MATCH(C983,'연차관리대장'!$A$5:$A$204,0)),""))</f>
        <v/>
      </c>
      <c r="E983" s="12">
        <f>IF(C983="","",IFERROR(INDEX('연차관리대장'!$C$5:$C$204,MATCH(C983,'연차관리대장'!$A$5:$A$204,0)),""))</f>
        <v/>
      </c>
      <c r="F983" s="12" t="n"/>
      <c r="G983" s="12" t="n"/>
      <c r="H983" s="12">
        <f>IF(F983="","",IF(OR(F983="오전 반차",F983="오후 반차"),0.5,IF(F983="연차",N(G983),0)))</f>
        <v/>
      </c>
      <c r="I983" s="7" t="n"/>
      <c r="J983" s="12" t="n"/>
      <c r="K983" s="12" t="n"/>
      <c r="L983" s="14" t="n"/>
      <c r="M983" s="12">
        <f>IF(AND(C983="",F983=""),"",IF(C983="","사번 미기재",IF(ISNA(MATCH(C983,'연차관리대장'!$A$5:$A$204,0)),"대장에 없는 사번",IF(A983="","사용일 미기재",IF(AND(F983="연차",G983=""),"일수 미기재",IF(AND(G983&lt;&gt;"",ISNUMBER(SEARCH("반차",F983)),N(G983)&lt;&gt;0.5),"반차는 0.5일",""))))))</f>
        <v/>
      </c>
    </row>
    <row r="984">
      <c r="A984" s="7" t="n"/>
      <c r="B984" s="7" t="n"/>
      <c r="C984" s="12" t="n"/>
      <c r="D984" s="12">
        <f>IF(C984="","",IFERROR(INDEX('연차관리대장'!$B$5:$B$204,MATCH(C984,'연차관리대장'!$A$5:$A$204,0)),""))</f>
        <v/>
      </c>
      <c r="E984" s="12">
        <f>IF(C984="","",IFERROR(INDEX('연차관리대장'!$C$5:$C$204,MATCH(C984,'연차관리대장'!$A$5:$A$204,0)),""))</f>
        <v/>
      </c>
      <c r="F984" s="12" t="n"/>
      <c r="G984" s="12" t="n"/>
      <c r="H984" s="12">
        <f>IF(F984="","",IF(OR(F984="오전 반차",F984="오후 반차"),0.5,IF(F984="연차",N(G984),0)))</f>
        <v/>
      </c>
      <c r="I984" s="7" t="n"/>
      <c r="J984" s="12" t="n"/>
      <c r="K984" s="12" t="n"/>
      <c r="L984" s="14" t="n"/>
      <c r="M984" s="12">
        <f>IF(AND(C984="",F984=""),"",IF(C984="","사번 미기재",IF(ISNA(MATCH(C984,'연차관리대장'!$A$5:$A$204,0)),"대장에 없는 사번",IF(A984="","사용일 미기재",IF(AND(F984="연차",G984=""),"일수 미기재",IF(AND(G984&lt;&gt;"",ISNUMBER(SEARCH("반차",F984)),N(G984)&lt;&gt;0.5),"반차는 0.5일",""))))))</f>
        <v/>
      </c>
    </row>
    <row r="985">
      <c r="A985" s="7" t="n"/>
      <c r="B985" s="7" t="n"/>
      <c r="C985" s="12" t="n"/>
      <c r="D985" s="12">
        <f>IF(C985="","",IFERROR(INDEX('연차관리대장'!$B$5:$B$204,MATCH(C985,'연차관리대장'!$A$5:$A$204,0)),""))</f>
        <v/>
      </c>
      <c r="E985" s="12">
        <f>IF(C985="","",IFERROR(INDEX('연차관리대장'!$C$5:$C$204,MATCH(C985,'연차관리대장'!$A$5:$A$204,0)),""))</f>
        <v/>
      </c>
      <c r="F985" s="12" t="n"/>
      <c r="G985" s="12" t="n"/>
      <c r="H985" s="12">
        <f>IF(F985="","",IF(OR(F985="오전 반차",F985="오후 반차"),0.5,IF(F985="연차",N(G985),0)))</f>
        <v/>
      </c>
      <c r="I985" s="7" t="n"/>
      <c r="J985" s="12" t="n"/>
      <c r="K985" s="12" t="n"/>
      <c r="L985" s="14" t="n"/>
      <c r="M985" s="12">
        <f>IF(AND(C985="",F985=""),"",IF(C985="","사번 미기재",IF(ISNA(MATCH(C985,'연차관리대장'!$A$5:$A$204,0)),"대장에 없는 사번",IF(A985="","사용일 미기재",IF(AND(F985="연차",G985=""),"일수 미기재",IF(AND(G985&lt;&gt;"",ISNUMBER(SEARCH("반차",F985)),N(G985)&lt;&gt;0.5),"반차는 0.5일",""))))))</f>
        <v/>
      </c>
    </row>
    <row r="986">
      <c r="A986" s="7" t="n"/>
      <c r="B986" s="7" t="n"/>
      <c r="C986" s="12" t="n"/>
      <c r="D986" s="12">
        <f>IF(C986="","",IFERROR(INDEX('연차관리대장'!$B$5:$B$204,MATCH(C986,'연차관리대장'!$A$5:$A$204,0)),""))</f>
        <v/>
      </c>
      <c r="E986" s="12">
        <f>IF(C986="","",IFERROR(INDEX('연차관리대장'!$C$5:$C$204,MATCH(C986,'연차관리대장'!$A$5:$A$204,0)),""))</f>
        <v/>
      </c>
      <c r="F986" s="12" t="n"/>
      <c r="G986" s="12" t="n"/>
      <c r="H986" s="12">
        <f>IF(F986="","",IF(OR(F986="오전 반차",F986="오후 반차"),0.5,IF(F986="연차",N(G986),0)))</f>
        <v/>
      </c>
      <c r="I986" s="7" t="n"/>
      <c r="J986" s="12" t="n"/>
      <c r="K986" s="12" t="n"/>
      <c r="L986" s="14" t="n"/>
      <c r="M986" s="12">
        <f>IF(AND(C986="",F986=""),"",IF(C986="","사번 미기재",IF(ISNA(MATCH(C986,'연차관리대장'!$A$5:$A$204,0)),"대장에 없는 사번",IF(A986="","사용일 미기재",IF(AND(F986="연차",G986=""),"일수 미기재",IF(AND(G986&lt;&gt;"",ISNUMBER(SEARCH("반차",F986)),N(G986)&lt;&gt;0.5),"반차는 0.5일",""))))))</f>
        <v/>
      </c>
    </row>
    <row r="987">
      <c r="A987" s="7" t="n"/>
      <c r="B987" s="7" t="n"/>
      <c r="C987" s="12" t="n"/>
      <c r="D987" s="12">
        <f>IF(C987="","",IFERROR(INDEX('연차관리대장'!$B$5:$B$204,MATCH(C987,'연차관리대장'!$A$5:$A$204,0)),""))</f>
        <v/>
      </c>
      <c r="E987" s="12">
        <f>IF(C987="","",IFERROR(INDEX('연차관리대장'!$C$5:$C$204,MATCH(C987,'연차관리대장'!$A$5:$A$204,0)),""))</f>
        <v/>
      </c>
      <c r="F987" s="12" t="n"/>
      <c r="G987" s="12" t="n"/>
      <c r="H987" s="12">
        <f>IF(F987="","",IF(OR(F987="오전 반차",F987="오후 반차"),0.5,IF(F987="연차",N(G987),0)))</f>
        <v/>
      </c>
      <c r="I987" s="7" t="n"/>
      <c r="J987" s="12" t="n"/>
      <c r="K987" s="12" t="n"/>
      <c r="L987" s="14" t="n"/>
      <c r="M987" s="12">
        <f>IF(AND(C987="",F987=""),"",IF(C987="","사번 미기재",IF(ISNA(MATCH(C987,'연차관리대장'!$A$5:$A$204,0)),"대장에 없는 사번",IF(A987="","사용일 미기재",IF(AND(F987="연차",G987=""),"일수 미기재",IF(AND(G987&lt;&gt;"",ISNUMBER(SEARCH("반차",F987)),N(G987)&lt;&gt;0.5),"반차는 0.5일",""))))))</f>
        <v/>
      </c>
    </row>
    <row r="988">
      <c r="A988" s="7" t="n"/>
      <c r="B988" s="7" t="n"/>
      <c r="C988" s="12" t="n"/>
      <c r="D988" s="12">
        <f>IF(C988="","",IFERROR(INDEX('연차관리대장'!$B$5:$B$204,MATCH(C988,'연차관리대장'!$A$5:$A$204,0)),""))</f>
        <v/>
      </c>
      <c r="E988" s="12">
        <f>IF(C988="","",IFERROR(INDEX('연차관리대장'!$C$5:$C$204,MATCH(C988,'연차관리대장'!$A$5:$A$204,0)),""))</f>
        <v/>
      </c>
      <c r="F988" s="12" t="n"/>
      <c r="G988" s="12" t="n"/>
      <c r="H988" s="12">
        <f>IF(F988="","",IF(OR(F988="오전 반차",F988="오후 반차"),0.5,IF(F988="연차",N(G988),0)))</f>
        <v/>
      </c>
      <c r="I988" s="7" t="n"/>
      <c r="J988" s="12" t="n"/>
      <c r="K988" s="12" t="n"/>
      <c r="L988" s="14" t="n"/>
      <c r="M988" s="12">
        <f>IF(AND(C988="",F988=""),"",IF(C988="","사번 미기재",IF(ISNA(MATCH(C988,'연차관리대장'!$A$5:$A$204,0)),"대장에 없는 사번",IF(A988="","사용일 미기재",IF(AND(F988="연차",G988=""),"일수 미기재",IF(AND(G988&lt;&gt;"",ISNUMBER(SEARCH("반차",F988)),N(G988)&lt;&gt;0.5),"반차는 0.5일",""))))))</f>
        <v/>
      </c>
    </row>
    <row r="989">
      <c r="A989" s="7" t="n"/>
      <c r="B989" s="7" t="n"/>
      <c r="C989" s="12" t="n"/>
      <c r="D989" s="12">
        <f>IF(C989="","",IFERROR(INDEX('연차관리대장'!$B$5:$B$204,MATCH(C989,'연차관리대장'!$A$5:$A$204,0)),""))</f>
        <v/>
      </c>
      <c r="E989" s="12">
        <f>IF(C989="","",IFERROR(INDEX('연차관리대장'!$C$5:$C$204,MATCH(C989,'연차관리대장'!$A$5:$A$204,0)),""))</f>
        <v/>
      </c>
      <c r="F989" s="12" t="n"/>
      <c r="G989" s="12" t="n"/>
      <c r="H989" s="12">
        <f>IF(F989="","",IF(OR(F989="오전 반차",F989="오후 반차"),0.5,IF(F989="연차",N(G989),0)))</f>
        <v/>
      </c>
      <c r="I989" s="7" t="n"/>
      <c r="J989" s="12" t="n"/>
      <c r="K989" s="12" t="n"/>
      <c r="L989" s="14" t="n"/>
      <c r="M989" s="12">
        <f>IF(AND(C989="",F989=""),"",IF(C989="","사번 미기재",IF(ISNA(MATCH(C989,'연차관리대장'!$A$5:$A$204,0)),"대장에 없는 사번",IF(A989="","사용일 미기재",IF(AND(F989="연차",G989=""),"일수 미기재",IF(AND(G989&lt;&gt;"",ISNUMBER(SEARCH("반차",F989)),N(G989)&lt;&gt;0.5),"반차는 0.5일",""))))))</f>
        <v/>
      </c>
    </row>
    <row r="990">
      <c r="A990" s="7" t="n"/>
      <c r="B990" s="7" t="n"/>
      <c r="C990" s="12" t="n"/>
      <c r="D990" s="12">
        <f>IF(C990="","",IFERROR(INDEX('연차관리대장'!$B$5:$B$204,MATCH(C990,'연차관리대장'!$A$5:$A$204,0)),""))</f>
        <v/>
      </c>
      <c r="E990" s="12">
        <f>IF(C990="","",IFERROR(INDEX('연차관리대장'!$C$5:$C$204,MATCH(C990,'연차관리대장'!$A$5:$A$204,0)),""))</f>
        <v/>
      </c>
      <c r="F990" s="12" t="n"/>
      <c r="G990" s="12" t="n"/>
      <c r="H990" s="12">
        <f>IF(F990="","",IF(OR(F990="오전 반차",F990="오후 반차"),0.5,IF(F990="연차",N(G990),0)))</f>
        <v/>
      </c>
      <c r="I990" s="7" t="n"/>
      <c r="J990" s="12" t="n"/>
      <c r="K990" s="12" t="n"/>
      <c r="L990" s="14" t="n"/>
      <c r="M990" s="12">
        <f>IF(AND(C990="",F990=""),"",IF(C990="","사번 미기재",IF(ISNA(MATCH(C990,'연차관리대장'!$A$5:$A$204,0)),"대장에 없는 사번",IF(A990="","사용일 미기재",IF(AND(F990="연차",G990=""),"일수 미기재",IF(AND(G990&lt;&gt;"",ISNUMBER(SEARCH("반차",F990)),N(G990)&lt;&gt;0.5),"반차는 0.5일",""))))))</f>
        <v/>
      </c>
    </row>
    <row r="991">
      <c r="A991" s="7" t="n"/>
      <c r="B991" s="7" t="n"/>
      <c r="C991" s="12" t="n"/>
      <c r="D991" s="12">
        <f>IF(C991="","",IFERROR(INDEX('연차관리대장'!$B$5:$B$204,MATCH(C991,'연차관리대장'!$A$5:$A$204,0)),""))</f>
        <v/>
      </c>
      <c r="E991" s="12">
        <f>IF(C991="","",IFERROR(INDEX('연차관리대장'!$C$5:$C$204,MATCH(C991,'연차관리대장'!$A$5:$A$204,0)),""))</f>
        <v/>
      </c>
      <c r="F991" s="12" t="n"/>
      <c r="G991" s="12" t="n"/>
      <c r="H991" s="12">
        <f>IF(F991="","",IF(OR(F991="오전 반차",F991="오후 반차"),0.5,IF(F991="연차",N(G991),0)))</f>
        <v/>
      </c>
      <c r="I991" s="7" t="n"/>
      <c r="J991" s="12" t="n"/>
      <c r="K991" s="12" t="n"/>
      <c r="L991" s="14" t="n"/>
      <c r="M991" s="12">
        <f>IF(AND(C991="",F991=""),"",IF(C991="","사번 미기재",IF(ISNA(MATCH(C991,'연차관리대장'!$A$5:$A$204,0)),"대장에 없는 사번",IF(A991="","사용일 미기재",IF(AND(F991="연차",G991=""),"일수 미기재",IF(AND(G991&lt;&gt;"",ISNUMBER(SEARCH("반차",F991)),N(G991)&lt;&gt;0.5),"반차는 0.5일",""))))))</f>
        <v/>
      </c>
    </row>
    <row r="992">
      <c r="A992" s="7" t="n"/>
      <c r="B992" s="7" t="n"/>
      <c r="C992" s="12" t="n"/>
      <c r="D992" s="12">
        <f>IF(C992="","",IFERROR(INDEX('연차관리대장'!$B$5:$B$204,MATCH(C992,'연차관리대장'!$A$5:$A$204,0)),""))</f>
        <v/>
      </c>
      <c r="E992" s="12">
        <f>IF(C992="","",IFERROR(INDEX('연차관리대장'!$C$5:$C$204,MATCH(C992,'연차관리대장'!$A$5:$A$204,0)),""))</f>
        <v/>
      </c>
      <c r="F992" s="12" t="n"/>
      <c r="G992" s="12" t="n"/>
      <c r="H992" s="12">
        <f>IF(F992="","",IF(OR(F992="오전 반차",F992="오후 반차"),0.5,IF(F992="연차",N(G992),0)))</f>
        <v/>
      </c>
      <c r="I992" s="7" t="n"/>
      <c r="J992" s="12" t="n"/>
      <c r="K992" s="12" t="n"/>
      <c r="L992" s="14" t="n"/>
      <c r="M992" s="12">
        <f>IF(AND(C992="",F992=""),"",IF(C992="","사번 미기재",IF(ISNA(MATCH(C992,'연차관리대장'!$A$5:$A$204,0)),"대장에 없는 사번",IF(A992="","사용일 미기재",IF(AND(F992="연차",G992=""),"일수 미기재",IF(AND(G992&lt;&gt;"",ISNUMBER(SEARCH("반차",F992)),N(G992)&lt;&gt;0.5),"반차는 0.5일",""))))))</f>
        <v/>
      </c>
    </row>
    <row r="993">
      <c r="A993" s="7" t="n"/>
      <c r="B993" s="7" t="n"/>
      <c r="C993" s="12" t="n"/>
      <c r="D993" s="12">
        <f>IF(C993="","",IFERROR(INDEX('연차관리대장'!$B$5:$B$204,MATCH(C993,'연차관리대장'!$A$5:$A$204,0)),""))</f>
        <v/>
      </c>
      <c r="E993" s="12">
        <f>IF(C993="","",IFERROR(INDEX('연차관리대장'!$C$5:$C$204,MATCH(C993,'연차관리대장'!$A$5:$A$204,0)),""))</f>
        <v/>
      </c>
      <c r="F993" s="12" t="n"/>
      <c r="G993" s="12" t="n"/>
      <c r="H993" s="12">
        <f>IF(F993="","",IF(OR(F993="오전 반차",F993="오후 반차"),0.5,IF(F993="연차",N(G993),0)))</f>
        <v/>
      </c>
      <c r="I993" s="7" t="n"/>
      <c r="J993" s="12" t="n"/>
      <c r="K993" s="12" t="n"/>
      <c r="L993" s="14" t="n"/>
      <c r="M993" s="12">
        <f>IF(AND(C993="",F993=""),"",IF(C993="","사번 미기재",IF(ISNA(MATCH(C993,'연차관리대장'!$A$5:$A$204,0)),"대장에 없는 사번",IF(A993="","사용일 미기재",IF(AND(F993="연차",G993=""),"일수 미기재",IF(AND(G993&lt;&gt;"",ISNUMBER(SEARCH("반차",F993)),N(G993)&lt;&gt;0.5),"반차는 0.5일",""))))))</f>
        <v/>
      </c>
    </row>
    <row r="994">
      <c r="A994" s="7" t="n"/>
      <c r="B994" s="7" t="n"/>
      <c r="C994" s="12" t="n"/>
      <c r="D994" s="12">
        <f>IF(C994="","",IFERROR(INDEX('연차관리대장'!$B$5:$B$204,MATCH(C994,'연차관리대장'!$A$5:$A$204,0)),""))</f>
        <v/>
      </c>
      <c r="E994" s="12">
        <f>IF(C994="","",IFERROR(INDEX('연차관리대장'!$C$5:$C$204,MATCH(C994,'연차관리대장'!$A$5:$A$204,0)),""))</f>
        <v/>
      </c>
      <c r="F994" s="12" t="n"/>
      <c r="G994" s="12" t="n"/>
      <c r="H994" s="12">
        <f>IF(F994="","",IF(OR(F994="오전 반차",F994="오후 반차"),0.5,IF(F994="연차",N(G994),0)))</f>
        <v/>
      </c>
      <c r="I994" s="7" t="n"/>
      <c r="J994" s="12" t="n"/>
      <c r="K994" s="12" t="n"/>
      <c r="L994" s="14" t="n"/>
      <c r="M994" s="12">
        <f>IF(AND(C994="",F994=""),"",IF(C994="","사번 미기재",IF(ISNA(MATCH(C994,'연차관리대장'!$A$5:$A$204,0)),"대장에 없는 사번",IF(A994="","사용일 미기재",IF(AND(F994="연차",G994=""),"일수 미기재",IF(AND(G994&lt;&gt;"",ISNUMBER(SEARCH("반차",F994)),N(G994)&lt;&gt;0.5),"반차는 0.5일",""))))))</f>
        <v/>
      </c>
    </row>
    <row r="995">
      <c r="A995" s="7" t="n"/>
      <c r="B995" s="7" t="n"/>
      <c r="C995" s="12" t="n"/>
      <c r="D995" s="12">
        <f>IF(C995="","",IFERROR(INDEX('연차관리대장'!$B$5:$B$204,MATCH(C995,'연차관리대장'!$A$5:$A$204,0)),""))</f>
        <v/>
      </c>
      <c r="E995" s="12">
        <f>IF(C995="","",IFERROR(INDEX('연차관리대장'!$C$5:$C$204,MATCH(C995,'연차관리대장'!$A$5:$A$204,0)),""))</f>
        <v/>
      </c>
      <c r="F995" s="12" t="n"/>
      <c r="G995" s="12" t="n"/>
      <c r="H995" s="12">
        <f>IF(F995="","",IF(OR(F995="오전 반차",F995="오후 반차"),0.5,IF(F995="연차",N(G995),0)))</f>
        <v/>
      </c>
      <c r="I995" s="7" t="n"/>
      <c r="J995" s="12" t="n"/>
      <c r="K995" s="12" t="n"/>
      <c r="L995" s="14" t="n"/>
      <c r="M995" s="12">
        <f>IF(AND(C995="",F995=""),"",IF(C995="","사번 미기재",IF(ISNA(MATCH(C995,'연차관리대장'!$A$5:$A$204,0)),"대장에 없는 사번",IF(A995="","사용일 미기재",IF(AND(F995="연차",G995=""),"일수 미기재",IF(AND(G995&lt;&gt;"",ISNUMBER(SEARCH("반차",F995)),N(G995)&lt;&gt;0.5),"반차는 0.5일",""))))))</f>
        <v/>
      </c>
    </row>
    <row r="996">
      <c r="A996" s="7" t="n"/>
      <c r="B996" s="7" t="n"/>
      <c r="C996" s="12" t="n"/>
      <c r="D996" s="12">
        <f>IF(C996="","",IFERROR(INDEX('연차관리대장'!$B$5:$B$204,MATCH(C996,'연차관리대장'!$A$5:$A$204,0)),""))</f>
        <v/>
      </c>
      <c r="E996" s="12">
        <f>IF(C996="","",IFERROR(INDEX('연차관리대장'!$C$5:$C$204,MATCH(C996,'연차관리대장'!$A$5:$A$204,0)),""))</f>
        <v/>
      </c>
      <c r="F996" s="12" t="n"/>
      <c r="G996" s="12" t="n"/>
      <c r="H996" s="12">
        <f>IF(F996="","",IF(OR(F996="오전 반차",F996="오후 반차"),0.5,IF(F996="연차",N(G996),0)))</f>
        <v/>
      </c>
      <c r="I996" s="7" t="n"/>
      <c r="J996" s="12" t="n"/>
      <c r="K996" s="12" t="n"/>
      <c r="L996" s="14" t="n"/>
      <c r="M996" s="12">
        <f>IF(AND(C996="",F996=""),"",IF(C996="","사번 미기재",IF(ISNA(MATCH(C996,'연차관리대장'!$A$5:$A$204,0)),"대장에 없는 사번",IF(A996="","사용일 미기재",IF(AND(F996="연차",G996=""),"일수 미기재",IF(AND(G996&lt;&gt;"",ISNUMBER(SEARCH("반차",F996)),N(G996)&lt;&gt;0.5),"반차는 0.5일",""))))))</f>
        <v/>
      </c>
    </row>
    <row r="997">
      <c r="A997" s="7" t="n"/>
      <c r="B997" s="7" t="n"/>
      <c r="C997" s="12" t="n"/>
      <c r="D997" s="12">
        <f>IF(C997="","",IFERROR(INDEX('연차관리대장'!$B$5:$B$204,MATCH(C997,'연차관리대장'!$A$5:$A$204,0)),""))</f>
        <v/>
      </c>
      <c r="E997" s="12">
        <f>IF(C997="","",IFERROR(INDEX('연차관리대장'!$C$5:$C$204,MATCH(C997,'연차관리대장'!$A$5:$A$204,0)),""))</f>
        <v/>
      </c>
      <c r="F997" s="12" t="n"/>
      <c r="G997" s="12" t="n"/>
      <c r="H997" s="12">
        <f>IF(F997="","",IF(OR(F997="오전 반차",F997="오후 반차"),0.5,IF(F997="연차",N(G997),0)))</f>
        <v/>
      </c>
      <c r="I997" s="7" t="n"/>
      <c r="J997" s="12" t="n"/>
      <c r="K997" s="12" t="n"/>
      <c r="L997" s="14" t="n"/>
      <c r="M997" s="12">
        <f>IF(AND(C997="",F997=""),"",IF(C997="","사번 미기재",IF(ISNA(MATCH(C997,'연차관리대장'!$A$5:$A$204,0)),"대장에 없는 사번",IF(A997="","사용일 미기재",IF(AND(F997="연차",G997=""),"일수 미기재",IF(AND(G997&lt;&gt;"",ISNUMBER(SEARCH("반차",F997)),N(G997)&lt;&gt;0.5),"반차는 0.5일",""))))))</f>
        <v/>
      </c>
    </row>
    <row r="998">
      <c r="A998" s="7" t="n"/>
      <c r="B998" s="7" t="n"/>
      <c r="C998" s="12" t="n"/>
      <c r="D998" s="12">
        <f>IF(C998="","",IFERROR(INDEX('연차관리대장'!$B$5:$B$204,MATCH(C998,'연차관리대장'!$A$5:$A$204,0)),""))</f>
        <v/>
      </c>
      <c r="E998" s="12">
        <f>IF(C998="","",IFERROR(INDEX('연차관리대장'!$C$5:$C$204,MATCH(C998,'연차관리대장'!$A$5:$A$204,0)),""))</f>
        <v/>
      </c>
      <c r="F998" s="12" t="n"/>
      <c r="G998" s="12" t="n"/>
      <c r="H998" s="12">
        <f>IF(F998="","",IF(OR(F998="오전 반차",F998="오후 반차"),0.5,IF(F998="연차",N(G998),0)))</f>
        <v/>
      </c>
      <c r="I998" s="7" t="n"/>
      <c r="J998" s="12" t="n"/>
      <c r="K998" s="12" t="n"/>
      <c r="L998" s="14" t="n"/>
      <c r="M998" s="12">
        <f>IF(AND(C998="",F998=""),"",IF(C998="","사번 미기재",IF(ISNA(MATCH(C998,'연차관리대장'!$A$5:$A$204,0)),"대장에 없는 사번",IF(A998="","사용일 미기재",IF(AND(F998="연차",G998=""),"일수 미기재",IF(AND(G998&lt;&gt;"",ISNUMBER(SEARCH("반차",F998)),N(G998)&lt;&gt;0.5),"반차는 0.5일",""))))))</f>
        <v/>
      </c>
    </row>
    <row r="999">
      <c r="A999" s="7" t="n"/>
      <c r="B999" s="7" t="n"/>
      <c r="C999" s="12" t="n"/>
      <c r="D999" s="12">
        <f>IF(C999="","",IFERROR(INDEX('연차관리대장'!$B$5:$B$204,MATCH(C999,'연차관리대장'!$A$5:$A$204,0)),""))</f>
        <v/>
      </c>
      <c r="E999" s="12">
        <f>IF(C999="","",IFERROR(INDEX('연차관리대장'!$C$5:$C$204,MATCH(C999,'연차관리대장'!$A$5:$A$204,0)),""))</f>
        <v/>
      </c>
      <c r="F999" s="12" t="n"/>
      <c r="G999" s="12" t="n"/>
      <c r="H999" s="12">
        <f>IF(F999="","",IF(OR(F999="오전 반차",F999="오후 반차"),0.5,IF(F999="연차",N(G999),0)))</f>
        <v/>
      </c>
      <c r="I999" s="7" t="n"/>
      <c r="J999" s="12" t="n"/>
      <c r="K999" s="12" t="n"/>
      <c r="L999" s="14" t="n"/>
      <c r="M999" s="12">
        <f>IF(AND(C999="",F999=""),"",IF(C999="","사번 미기재",IF(ISNA(MATCH(C999,'연차관리대장'!$A$5:$A$204,0)),"대장에 없는 사번",IF(A999="","사용일 미기재",IF(AND(F999="연차",G999=""),"일수 미기재",IF(AND(G999&lt;&gt;"",ISNUMBER(SEARCH("반차",F999)),N(G999)&lt;&gt;0.5),"반차는 0.5일",""))))))</f>
        <v/>
      </c>
    </row>
    <row r="1000">
      <c r="A1000" s="7" t="n"/>
      <c r="B1000" s="7" t="n"/>
      <c r="C1000" s="12" t="n"/>
      <c r="D1000" s="12">
        <f>IF(C1000="","",IFERROR(INDEX('연차관리대장'!$B$5:$B$204,MATCH(C1000,'연차관리대장'!$A$5:$A$204,0)),""))</f>
        <v/>
      </c>
      <c r="E1000" s="12">
        <f>IF(C1000="","",IFERROR(INDEX('연차관리대장'!$C$5:$C$204,MATCH(C1000,'연차관리대장'!$A$5:$A$204,0)),""))</f>
        <v/>
      </c>
      <c r="F1000" s="12" t="n"/>
      <c r="G1000" s="12" t="n"/>
      <c r="H1000" s="12">
        <f>IF(F1000="","",IF(OR(F1000="오전 반차",F1000="오후 반차"),0.5,IF(F1000="연차",N(G1000),0)))</f>
        <v/>
      </c>
      <c r="I1000" s="7" t="n"/>
      <c r="J1000" s="12" t="n"/>
      <c r="K1000" s="12" t="n"/>
      <c r="L1000" s="14" t="n"/>
      <c r="M1000" s="12">
        <f>IF(AND(C1000="",F1000=""),"",IF(C1000="","사번 미기재",IF(ISNA(MATCH(C1000,'연차관리대장'!$A$5:$A$204,0)),"대장에 없는 사번",IF(A1000="","사용일 미기재",IF(AND(F1000="연차",G1000=""),"일수 미기재",IF(AND(G1000&lt;&gt;"",ISNUMBER(SEARCH("반차",F1000)),N(G1000)&lt;&gt;0.5),"반차는 0.5일",""))))))</f>
        <v/>
      </c>
    </row>
    <row r="1001">
      <c r="A1001" s="7" t="n"/>
      <c r="B1001" s="7" t="n"/>
      <c r="C1001" s="12" t="n"/>
      <c r="D1001" s="12">
        <f>IF(C1001="","",IFERROR(INDEX('연차관리대장'!$B$5:$B$204,MATCH(C1001,'연차관리대장'!$A$5:$A$204,0)),""))</f>
        <v/>
      </c>
      <c r="E1001" s="12">
        <f>IF(C1001="","",IFERROR(INDEX('연차관리대장'!$C$5:$C$204,MATCH(C1001,'연차관리대장'!$A$5:$A$204,0)),""))</f>
        <v/>
      </c>
      <c r="F1001" s="12" t="n"/>
      <c r="G1001" s="12" t="n"/>
      <c r="H1001" s="12">
        <f>IF(F1001="","",IF(OR(F1001="오전 반차",F1001="오후 반차"),0.5,IF(F1001="연차",N(G1001),0)))</f>
        <v/>
      </c>
      <c r="I1001" s="7" t="n"/>
      <c r="J1001" s="12" t="n"/>
      <c r="K1001" s="12" t="n"/>
      <c r="L1001" s="14" t="n"/>
      <c r="M1001" s="12">
        <f>IF(AND(C1001="",F1001=""),"",IF(C1001="","사번 미기재",IF(ISNA(MATCH(C1001,'연차관리대장'!$A$5:$A$204,0)),"대장에 없는 사번",IF(A1001="","사용일 미기재",IF(AND(F1001="연차",G1001=""),"일수 미기재",IF(AND(G1001&lt;&gt;"",ISNUMBER(SEARCH("반차",F1001)),N(G1001)&lt;&gt;0.5),"반차는 0.5일",""))))))</f>
        <v/>
      </c>
    </row>
    <row r="1002">
      <c r="A1002" s="7" t="n"/>
      <c r="B1002" s="7" t="n"/>
      <c r="C1002" s="12" t="n"/>
      <c r="D1002" s="12">
        <f>IF(C1002="","",IFERROR(INDEX('연차관리대장'!$B$5:$B$204,MATCH(C1002,'연차관리대장'!$A$5:$A$204,0)),""))</f>
        <v/>
      </c>
      <c r="E1002" s="12">
        <f>IF(C1002="","",IFERROR(INDEX('연차관리대장'!$C$5:$C$204,MATCH(C1002,'연차관리대장'!$A$5:$A$204,0)),""))</f>
        <v/>
      </c>
      <c r="F1002" s="12" t="n"/>
      <c r="G1002" s="12" t="n"/>
      <c r="H1002" s="12">
        <f>IF(F1002="","",IF(OR(F1002="오전 반차",F1002="오후 반차"),0.5,IF(F1002="연차",N(G1002),0)))</f>
        <v/>
      </c>
      <c r="I1002" s="7" t="n"/>
      <c r="J1002" s="12" t="n"/>
      <c r="K1002" s="12" t="n"/>
      <c r="L1002" s="14" t="n"/>
      <c r="M1002" s="12">
        <f>IF(AND(C1002="",F1002=""),"",IF(C1002="","사번 미기재",IF(ISNA(MATCH(C1002,'연차관리대장'!$A$5:$A$204,0)),"대장에 없는 사번",IF(A1002="","사용일 미기재",IF(AND(F1002="연차",G1002=""),"일수 미기재",IF(AND(G1002&lt;&gt;"",ISNUMBER(SEARCH("반차",F1002)),N(G1002)&lt;&gt;0.5),"반차는 0.5일",""))))))</f>
        <v/>
      </c>
    </row>
    <row r="1003">
      <c r="A1003" s="7" t="n"/>
      <c r="B1003" s="7" t="n"/>
      <c r="C1003" s="12" t="n"/>
      <c r="D1003" s="12">
        <f>IF(C1003="","",IFERROR(INDEX('연차관리대장'!$B$5:$B$204,MATCH(C1003,'연차관리대장'!$A$5:$A$204,0)),""))</f>
        <v/>
      </c>
      <c r="E1003" s="12">
        <f>IF(C1003="","",IFERROR(INDEX('연차관리대장'!$C$5:$C$204,MATCH(C1003,'연차관리대장'!$A$5:$A$204,0)),""))</f>
        <v/>
      </c>
      <c r="F1003" s="12" t="n"/>
      <c r="G1003" s="12" t="n"/>
      <c r="H1003" s="12">
        <f>IF(F1003="","",IF(OR(F1003="오전 반차",F1003="오후 반차"),0.5,IF(F1003="연차",N(G1003),0)))</f>
        <v/>
      </c>
      <c r="I1003" s="7" t="n"/>
      <c r="J1003" s="12" t="n"/>
      <c r="K1003" s="12" t="n"/>
      <c r="L1003" s="14" t="n"/>
      <c r="M1003" s="12">
        <f>IF(AND(C1003="",F1003=""),"",IF(C1003="","사번 미기재",IF(ISNA(MATCH(C1003,'연차관리대장'!$A$5:$A$204,0)),"대장에 없는 사번",IF(A1003="","사용일 미기재",IF(AND(F1003="연차",G1003=""),"일수 미기재",IF(AND(G1003&lt;&gt;"",ISNUMBER(SEARCH("반차",F1003)),N(G1003)&lt;&gt;0.5),"반차는 0.5일",""))))))</f>
        <v/>
      </c>
    </row>
    <row r="1004">
      <c r="A1004" s="7" t="n"/>
      <c r="B1004" s="7" t="n"/>
      <c r="C1004" s="12" t="n"/>
      <c r="D1004" s="12">
        <f>IF(C1004="","",IFERROR(INDEX('연차관리대장'!$B$5:$B$204,MATCH(C1004,'연차관리대장'!$A$5:$A$204,0)),""))</f>
        <v/>
      </c>
      <c r="E1004" s="12">
        <f>IF(C1004="","",IFERROR(INDEX('연차관리대장'!$C$5:$C$204,MATCH(C1004,'연차관리대장'!$A$5:$A$204,0)),""))</f>
        <v/>
      </c>
      <c r="F1004" s="12" t="n"/>
      <c r="G1004" s="12" t="n"/>
      <c r="H1004" s="12">
        <f>IF(F1004="","",IF(OR(F1004="오전 반차",F1004="오후 반차"),0.5,IF(F1004="연차",N(G1004),0)))</f>
        <v/>
      </c>
      <c r="I1004" s="7" t="n"/>
      <c r="J1004" s="12" t="n"/>
      <c r="K1004" s="12" t="n"/>
      <c r="L1004" s="14" t="n"/>
      <c r="M1004" s="12">
        <f>IF(AND(C1004="",F1004=""),"",IF(C1004="","사번 미기재",IF(ISNA(MATCH(C1004,'연차관리대장'!$A$5:$A$204,0)),"대장에 없는 사번",IF(A1004="","사용일 미기재",IF(AND(F1004="연차",G1004=""),"일수 미기재",IF(AND(G1004&lt;&gt;"",ISNUMBER(SEARCH("반차",F1004)),N(G1004)&lt;&gt;0.5),"반차는 0.5일",""))))))</f>
        <v/>
      </c>
    </row>
    <row r="1005">
      <c r="A1005" s="7" t="n"/>
      <c r="B1005" s="7" t="n"/>
      <c r="C1005" s="12" t="n"/>
      <c r="D1005" s="12">
        <f>IF(C1005="","",IFERROR(INDEX('연차관리대장'!$B$5:$B$204,MATCH(C1005,'연차관리대장'!$A$5:$A$204,0)),""))</f>
        <v/>
      </c>
      <c r="E1005" s="12">
        <f>IF(C1005="","",IFERROR(INDEX('연차관리대장'!$C$5:$C$204,MATCH(C1005,'연차관리대장'!$A$5:$A$204,0)),""))</f>
        <v/>
      </c>
      <c r="F1005" s="12" t="n"/>
      <c r="G1005" s="12" t="n"/>
      <c r="H1005" s="12">
        <f>IF(F1005="","",IF(OR(F1005="오전 반차",F1005="오후 반차"),0.5,IF(F1005="연차",N(G1005),0)))</f>
        <v/>
      </c>
      <c r="I1005" s="7" t="n"/>
      <c r="J1005" s="12" t="n"/>
      <c r="K1005" s="12" t="n"/>
      <c r="L1005" s="14" t="n"/>
      <c r="M1005" s="12">
        <f>IF(AND(C1005="",F1005=""),"",IF(C1005="","사번 미기재",IF(ISNA(MATCH(C1005,'연차관리대장'!$A$5:$A$204,0)),"대장에 없는 사번",IF(A1005="","사용일 미기재",IF(AND(F1005="연차",G1005=""),"일수 미기재",IF(AND(G1005&lt;&gt;"",ISNUMBER(SEARCH("반차",F1005)),N(G1005)&lt;&gt;0.5),"반차는 0.5일",""))))))</f>
        <v/>
      </c>
    </row>
    <row r="1006">
      <c r="A1006" s="7" t="n"/>
      <c r="B1006" s="7" t="n"/>
      <c r="C1006" s="12" t="n"/>
      <c r="D1006" s="12">
        <f>IF(C1006="","",IFERROR(INDEX('연차관리대장'!$B$5:$B$204,MATCH(C1006,'연차관리대장'!$A$5:$A$204,0)),""))</f>
        <v/>
      </c>
      <c r="E1006" s="12">
        <f>IF(C1006="","",IFERROR(INDEX('연차관리대장'!$C$5:$C$204,MATCH(C1006,'연차관리대장'!$A$5:$A$204,0)),""))</f>
        <v/>
      </c>
      <c r="F1006" s="12" t="n"/>
      <c r="G1006" s="12" t="n"/>
      <c r="H1006" s="12">
        <f>IF(F1006="","",IF(OR(F1006="오전 반차",F1006="오후 반차"),0.5,IF(F1006="연차",N(G1006),0)))</f>
        <v/>
      </c>
      <c r="I1006" s="7" t="n"/>
      <c r="J1006" s="12" t="n"/>
      <c r="K1006" s="12" t="n"/>
      <c r="L1006" s="14" t="n"/>
      <c r="M1006" s="12">
        <f>IF(AND(C1006="",F1006=""),"",IF(C1006="","사번 미기재",IF(ISNA(MATCH(C1006,'연차관리대장'!$A$5:$A$204,0)),"대장에 없는 사번",IF(A1006="","사용일 미기재",IF(AND(F1006="연차",G1006=""),"일수 미기재",IF(AND(G1006&lt;&gt;"",ISNUMBER(SEARCH("반차",F1006)),N(G1006)&lt;&gt;0.5),"반차는 0.5일",""))))))</f>
        <v/>
      </c>
    </row>
    <row r="1007">
      <c r="A1007" s="7" t="n"/>
      <c r="B1007" s="7" t="n"/>
      <c r="C1007" s="12" t="n"/>
      <c r="D1007" s="12">
        <f>IF(C1007="","",IFERROR(INDEX('연차관리대장'!$B$5:$B$204,MATCH(C1007,'연차관리대장'!$A$5:$A$204,0)),""))</f>
        <v/>
      </c>
      <c r="E1007" s="12">
        <f>IF(C1007="","",IFERROR(INDEX('연차관리대장'!$C$5:$C$204,MATCH(C1007,'연차관리대장'!$A$5:$A$204,0)),""))</f>
        <v/>
      </c>
      <c r="F1007" s="12" t="n"/>
      <c r="G1007" s="12" t="n"/>
      <c r="H1007" s="12">
        <f>IF(F1007="","",IF(OR(F1007="오전 반차",F1007="오후 반차"),0.5,IF(F1007="연차",N(G1007),0)))</f>
        <v/>
      </c>
      <c r="I1007" s="7" t="n"/>
      <c r="J1007" s="12" t="n"/>
      <c r="K1007" s="12" t="n"/>
      <c r="L1007" s="14" t="n"/>
      <c r="M1007" s="12">
        <f>IF(AND(C1007="",F1007=""),"",IF(C1007="","사번 미기재",IF(ISNA(MATCH(C1007,'연차관리대장'!$A$5:$A$204,0)),"대장에 없는 사번",IF(A1007="","사용일 미기재",IF(AND(F1007="연차",G1007=""),"일수 미기재",IF(AND(G1007&lt;&gt;"",ISNUMBER(SEARCH("반차",F1007)),N(G1007)&lt;&gt;0.5),"반차는 0.5일",""))))))</f>
        <v/>
      </c>
    </row>
    <row r="1008">
      <c r="A1008" s="7" t="n"/>
      <c r="B1008" s="7" t="n"/>
      <c r="C1008" s="12" t="n"/>
      <c r="D1008" s="12">
        <f>IF(C1008="","",IFERROR(INDEX('연차관리대장'!$B$5:$B$204,MATCH(C1008,'연차관리대장'!$A$5:$A$204,0)),""))</f>
        <v/>
      </c>
      <c r="E1008" s="12">
        <f>IF(C1008="","",IFERROR(INDEX('연차관리대장'!$C$5:$C$204,MATCH(C1008,'연차관리대장'!$A$5:$A$204,0)),""))</f>
        <v/>
      </c>
      <c r="F1008" s="12" t="n"/>
      <c r="G1008" s="12" t="n"/>
      <c r="H1008" s="12">
        <f>IF(F1008="","",IF(OR(F1008="오전 반차",F1008="오후 반차"),0.5,IF(F1008="연차",N(G1008),0)))</f>
        <v/>
      </c>
      <c r="I1008" s="7" t="n"/>
      <c r="J1008" s="12" t="n"/>
      <c r="K1008" s="12" t="n"/>
      <c r="L1008" s="14" t="n"/>
      <c r="M1008" s="12">
        <f>IF(AND(C1008="",F1008=""),"",IF(C1008="","사번 미기재",IF(ISNA(MATCH(C1008,'연차관리대장'!$A$5:$A$204,0)),"대장에 없는 사번",IF(A1008="","사용일 미기재",IF(AND(F1008="연차",G1008=""),"일수 미기재",IF(AND(G1008&lt;&gt;"",ISNUMBER(SEARCH("반차",F1008)),N(G1008)&lt;&gt;0.5),"반차는 0.5일",""))))))</f>
        <v/>
      </c>
    </row>
    <row r="1009">
      <c r="A1009" s="7" t="n"/>
      <c r="B1009" s="7" t="n"/>
      <c r="C1009" s="12" t="n"/>
      <c r="D1009" s="12">
        <f>IF(C1009="","",IFERROR(INDEX('연차관리대장'!$B$5:$B$204,MATCH(C1009,'연차관리대장'!$A$5:$A$204,0)),""))</f>
        <v/>
      </c>
      <c r="E1009" s="12">
        <f>IF(C1009="","",IFERROR(INDEX('연차관리대장'!$C$5:$C$204,MATCH(C1009,'연차관리대장'!$A$5:$A$204,0)),""))</f>
        <v/>
      </c>
      <c r="F1009" s="12" t="n"/>
      <c r="G1009" s="12" t="n"/>
      <c r="H1009" s="12">
        <f>IF(F1009="","",IF(OR(F1009="오전 반차",F1009="오후 반차"),0.5,IF(F1009="연차",N(G1009),0)))</f>
        <v/>
      </c>
      <c r="I1009" s="7" t="n"/>
      <c r="J1009" s="12" t="n"/>
      <c r="K1009" s="12" t="n"/>
      <c r="L1009" s="14" t="n"/>
      <c r="M1009" s="12">
        <f>IF(AND(C1009="",F1009=""),"",IF(C1009="","사번 미기재",IF(ISNA(MATCH(C1009,'연차관리대장'!$A$5:$A$204,0)),"대장에 없는 사번",IF(A1009="","사용일 미기재",IF(AND(F1009="연차",G1009=""),"일수 미기재",IF(AND(G1009&lt;&gt;"",ISNUMBER(SEARCH("반차",F1009)),N(G1009)&lt;&gt;0.5),"반차는 0.5일",""))))))</f>
        <v/>
      </c>
    </row>
    <row r="1010">
      <c r="A1010" s="7" t="n"/>
      <c r="B1010" s="7" t="n"/>
      <c r="C1010" s="12" t="n"/>
      <c r="D1010" s="12">
        <f>IF(C1010="","",IFERROR(INDEX('연차관리대장'!$B$5:$B$204,MATCH(C1010,'연차관리대장'!$A$5:$A$204,0)),""))</f>
        <v/>
      </c>
      <c r="E1010" s="12">
        <f>IF(C1010="","",IFERROR(INDEX('연차관리대장'!$C$5:$C$204,MATCH(C1010,'연차관리대장'!$A$5:$A$204,0)),""))</f>
        <v/>
      </c>
      <c r="F1010" s="12" t="n"/>
      <c r="G1010" s="12" t="n"/>
      <c r="H1010" s="12">
        <f>IF(F1010="","",IF(OR(F1010="오전 반차",F1010="오후 반차"),0.5,IF(F1010="연차",N(G1010),0)))</f>
        <v/>
      </c>
      <c r="I1010" s="7" t="n"/>
      <c r="J1010" s="12" t="n"/>
      <c r="K1010" s="12" t="n"/>
      <c r="L1010" s="14" t="n"/>
      <c r="M1010" s="12">
        <f>IF(AND(C1010="",F1010=""),"",IF(C1010="","사번 미기재",IF(ISNA(MATCH(C1010,'연차관리대장'!$A$5:$A$204,0)),"대장에 없는 사번",IF(A1010="","사용일 미기재",IF(AND(F1010="연차",G1010=""),"일수 미기재",IF(AND(G1010&lt;&gt;"",ISNUMBER(SEARCH("반차",F1010)),N(G1010)&lt;&gt;0.5),"반차는 0.5일",""))))))</f>
        <v/>
      </c>
    </row>
    <row r="1011">
      <c r="A1011" s="7" t="n"/>
      <c r="B1011" s="7" t="n"/>
      <c r="C1011" s="12" t="n"/>
      <c r="D1011" s="12">
        <f>IF(C1011="","",IFERROR(INDEX('연차관리대장'!$B$5:$B$204,MATCH(C1011,'연차관리대장'!$A$5:$A$204,0)),""))</f>
        <v/>
      </c>
      <c r="E1011" s="12">
        <f>IF(C1011="","",IFERROR(INDEX('연차관리대장'!$C$5:$C$204,MATCH(C1011,'연차관리대장'!$A$5:$A$204,0)),""))</f>
        <v/>
      </c>
      <c r="F1011" s="12" t="n"/>
      <c r="G1011" s="12" t="n"/>
      <c r="H1011" s="12">
        <f>IF(F1011="","",IF(OR(F1011="오전 반차",F1011="오후 반차"),0.5,IF(F1011="연차",N(G1011),0)))</f>
        <v/>
      </c>
      <c r="I1011" s="7" t="n"/>
      <c r="J1011" s="12" t="n"/>
      <c r="K1011" s="12" t="n"/>
      <c r="L1011" s="14" t="n"/>
      <c r="M1011" s="12">
        <f>IF(AND(C1011="",F1011=""),"",IF(C1011="","사번 미기재",IF(ISNA(MATCH(C1011,'연차관리대장'!$A$5:$A$204,0)),"대장에 없는 사번",IF(A1011="","사용일 미기재",IF(AND(F1011="연차",G1011=""),"일수 미기재",IF(AND(G1011&lt;&gt;"",ISNUMBER(SEARCH("반차",F1011)),N(G1011)&lt;&gt;0.5),"반차는 0.5일",""))))))</f>
        <v/>
      </c>
    </row>
    <row r="1012">
      <c r="A1012" s="7" t="n"/>
      <c r="B1012" s="7" t="n"/>
      <c r="C1012" s="12" t="n"/>
      <c r="D1012" s="12">
        <f>IF(C1012="","",IFERROR(INDEX('연차관리대장'!$B$5:$B$204,MATCH(C1012,'연차관리대장'!$A$5:$A$204,0)),""))</f>
        <v/>
      </c>
      <c r="E1012" s="12">
        <f>IF(C1012="","",IFERROR(INDEX('연차관리대장'!$C$5:$C$204,MATCH(C1012,'연차관리대장'!$A$5:$A$204,0)),""))</f>
        <v/>
      </c>
      <c r="F1012" s="12" t="n"/>
      <c r="G1012" s="12" t="n"/>
      <c r="H1012" s="12">
        <f>IF(F1012="","",IF(OR(F1012="오전 반차",F1012="오후 반차"),0.5,IF(F1012="연차",N(G1012),0)))</f>
        <v/>
      </c>
      <c r="I1012" s="7" t="n"/>
      <c r="J1012" s="12" t="n"/>
      <c r="K1012" s="12" t="n"/>
      <c r="L1012" s="14" t="n"/>
      <c r="M1012" s="12">
        <f>IF(AND(C1012="",F1012=""),"",IF(C1012="","사번 미기재",IF(ISNA(MATCH(C1012,'연차관리대장'!$A$5:$A$204,0)),"대장에 없는 사번",IF(A1012="","사용일 미기재",IF(AND(F1012="연차",G1012=""),"일수 미기재",IF(AND(G1012&lt;&gt;"",ISNUMBER(SEARCH("반차",F1012)),N(G1012)&lt;&gt;0.5),"반차는 0.5일",""))))))</f>
        <v/>
      </c>
    </row>
    <row r="1013">
      <c r="A1013" s="7" t="n"/>
      <c r="B1013" s="7" t="n"/>
      <c r="C1013" s="12" t="n"/>
      <c r="D1013" s="12">
        <f>IF(C1013="","",IFERROR(INDEX('연차관리대장'!$B$5:$B$204,MATCH(C1013,'연차관리대장'!$A$5:$A$204,0)),""))</f>
        <v/>
      </c>
      <c r="E1013" s="12">
        <f>IF(C1013="","",IFERROR(INDEX('연차관리대장'!$C$5:$C$204,MATCH(C1013,'연차관리대장'!$A$5:$A$204,0)),""))</f>
        <v/>
      </c>
      <c r="F1013" s="12" t="n"/>
      <c r="G1013" s="12" t="n"/>
      <c r="H1013" s="12">
        <f>IF(F1013="","",IF(OR(F1013="오전 반차",F1013="오후 반차"),0.5,IF(F1013="연차",N(G1013),0)))</f>
        <v/>
      </c>
      <c r="I1013" s="7" t="n"/>
      <c r="J1013" s="12" t="n"/>
      <c r="K1013" s="12" t="n"/>
      <c r="L1013" s="14" t="n"/>
      <c r="M1013" s="12">
        <f>IF(AND(C1013="",F1013=""),"",IF(C1013="","사번 미기재",IF(ISNA(MATCH(C1013,'연차관리대장'!$A$5:$A$204,0)),"대장에 없는 사번",IF(A1013="","사용일 미기재",IF(AND(F1013="연차",G1013=""),"일수 미기재",IF(AND(G1013&lt;&gt;"",ISNUMBER(SEARCH("반차",F1013)),N(G1013)&lt;&gt;0.5),"반차는 0.5일",""))))))</f>
        <v/>
      </c>
    </row>
    <row r="1014">
      <c r="A1014" s="7" t="n"/>
      <c r="B1014" s="7" t="n"/>
      <c r="C1014" s="12" t="n"/>
      <c r="D1014" s="12">
        <f>IF(C1014="","",IFERROR(INDEX('연차관리대장'!$B$5:$B$204,MATCH(C1014,'연차관리대장'!$A$5:$A$204,0)),""))</f>
        <v/>
      </c>
      <c r="E1014" s="12">
        <f>IF(C1014="","",IFERROR(INDEX('연차관리대장'!$C$5:$C$204,MATCH(C1014,'연차관리대장'!$A$5:$A$204,0)),""))</f>
        <v/>
      </c>
      <c r="F1014" s="12" t="n"/>
      <c r="G1014" s="12" t="n"/>
      <c r="H1014" s="12">
        <f>IF(F1014="","",IF(OR(F1014="오전 반차",F1014="오후 반차"),0.5,IF(F1014="연차",N(G1014),0)))</f>
        <v/>
      </c>
      <c r="I1014" s="7" t="n"/>
      <c r="J1014" s="12" t="n"/>
      <c r="K1014" s="12" t="n"/>
      <c r="L1014" s="14" t="n"/>
      <c r="M1014" s="12">
        <f>IF(AND(C1014="",F1014=""),"",IF(C1014="","사번 미기재",IF(ISNA(MATCH(C1014,'연차관리대장'!$A$5:$A$204,0)),"대장에 없는 사번",IF(A1014="","사용일 미기재",IF(AND(F1014="연차",G1014=""),"일수 미기재",IF(AND(G1014&lt;&gt;"",ISNUMBER(SEARCH("반차",F1014)),N(G1014)&lt;&gt;0.5),"반차는 0.5일",""))))))</f>
        <v/>
      </c>
    </row>
    <row r="1015">
      <c r="A1015" s="7" t="n"/>
      <c r="B1015" s="7" t="n"/>
      <c r="C1015" s="12" t="n"/>
      <c r="D1015" s="12">
        <f>IF(C1015="","",IFERROR(INDEX('연차관리대장'!$B$5:$B$204,MATCH(C1015,'연차관리대장'!$A$5:$A$204,0)),""))</f>
        <v/>
      </c>
      <c r="E1015" s="12">
        <f>IF(C1015="","",IFERROR(INDEX('연차관리대장'!$C$5:$C$204,MATCH(C1015,'연차관리대장'!$A$5:$A$204,0)),""))</f>
        <v/>
      </c>
      <c r="F1015" s="12" t="n"/>
      <c r="G1015" s="12" t="n"/>
      <c r="H1015" s="12">
        <f>IF(F1015="","",IF(OR(F1015="오전 반차",F1015="오후 반차"),0.5,IF(F1015="연차",N(G1015),0)))</f>
        <v/>
      </c>
      <c r="I1015" s="7" t="n"/>
      <c r="J1015" s="12" t="n"/>
      <c r="K1015" s="12" t="n"/>
      <c r="L1015" s="14" t="n"/>
      <c r="M1015" s="12">
        <f>IF(AND(C1015="",F1015=""),"",IF(C1015="","사번 미기재",IF(ISNA(MATCH(C1015,'연차관리대장'!$A$5:$A$204,0)),"대장에 없는 사번",IF(A1015="","사용일 미기재",IF(AND(F1015="연차",G1015=""),"일수 미기재",IF(AND(G1015&lt;&gt;"",ISNUMBER(SEARCH("반차",F1015)),N(G1015)&lt;&gt;0.5),"반차는 0.5일",""))))))</f>
        <v/>
      </c>
    </row>
    <row r="1016">
      <c r="A1016" s="7" t="n"/>
      <c r="B1016" s="7" t="n"/>
      <c r="C1016" s="12" t="n"/>
      <c r="D1016" s="12">
        <f>IF(C1016="","",IFERROR(INDEX('연차관리대장'!$B$5:$B$204,MATCH(C1016,'연차관리대장'!$A$5:$A$204,0)),""))</f>
        <v/>
      </c>
      <c r="E1016" s="12">
        <f>IF(C1016="","",IFERROR(INDEX('연차관리대장'!$C$5:$C$204,MATCH(C1016,'연차관리대장'!$A$5:$A$204,0)),""))</f>
        <v/>
      </c>
      <c r="F1016" s="12" t="n"/>
      <c r="G1016" s="12" t="n"/>
      <c r="H1016" s="12">
        <f>IF(F1016="","",IF(OR(F1016="오전 반차",F1016="오후 반차"),0.5,IF(F1016="연차",N(G1016),0)))</f>
        <v/>
      </c>
      <c r="I1016" s="7" t="n"/>
      <c r="J1016" s="12" t="n"/>
      <c r="K1016" s="12" t="n"/>
      <c r="L1016" s="14" t="n"/>
      <c r="M1016" s="12">
        <f>IF(AND(C1016="",F1016=""),"",IF(C1016="","사번 미기재",IF(ISNA(MATCH(C1016,'연차관리대장'!$A$5:$A$204,0)),"대장에 없는 사번",IF(A1016="","사용일 미기재",IF(AND(F1016="연차",G1016=""),"일수 미기재",IF(AND(G1016&lt;&gt;"",ISNUMBER(SEARCH("반차",F1016)),N(G1016)&lt;&gt;0.5),"반차는 0.5일",""))))))</f>
        <v/>
      </c>
    </row>
    <row r="1017">
      <c r="A1017" s="7" t="n"/>
      <c r="B1017" s="7" t="n"/>
      <c r="C1017" s="12" t="n"/>
      <c r="D1017" s="12">
        <f>IF(C1017="","",IFERROR(INDEX('연차관리대장'!$B$5:$B$204,MATCH(C1017,'연차관리대장'!$A$5:$A$204,0)),""))</f>
        <v/>
      </c>
      <c r="E1017" s="12">
        <f>IF(C1017="","",IFERROR(INDEX('연차관리대장'!$C$5:$C$204,MATCH(C1017,'연차관리대장'!$A$5:$A$204,0)),""))</f>
        <v/>
      </c>
      <c r="F1017" s="12" t="n"/>
      <c r="G1017" s="12" t="n"/>
      <c r="H1017" s="12">
        <f>IF(F1017="","",IF(OR(F1017="오전 반차",F1017="오후 반차"),0.5,IF(F1017="연차",N(G1017),0)))</f>
        <v/>
      </c>
      <c r="I1017" s="7" t="n"/>
      <c r="J1017" s="12" t="n"/>
      <c r="K1017" s="12" t="n"/>
      <c r="L1017" s="14" t="n"/>
      <c r="M1017" s="12">
        <f>IF(AND(C1017="",F1017=""),"",IF(C1017="","사번 미기재",IF(ISNA(MATCH(C1017,'연차관리대장'!$A$5:$A$204,0)),"대장에 없는 사번",IF(A1017="","사용일 미기재",IF(AND(F1017="연차",G1017=""),"일수 미기재",IF(AND(G1017&lt;&gt;"",ISNUMBER(SEARCH("반차",F1017)),N(G1017)&lt;&gt;0.5),"반차는 0.5일",""))))))</f>
        <v/>
      </c>
    </row>
    <row r="1018">
      <c r="A1018" s="7" t="n"/>
      <c r="B1018" s="7" t="n"/>
      <c r="C1018" s="12" t="n"/>
      <c r="D1018" s="12">
        <f>IF(C1018="","",IFERROR(INDEX('연차관리대장'!$B$5:$B$204,MATCH(C1018,'연차관리대장'!$A$5:$A$204,0)),""))</f>
        <v/>
      </c>
      <c r="E1018" s="12">
        <f>IF(C1018="","",IFERROR(INDEX('연차관리대장'!$C$5:$C$204,MATCH(C1018,'연차관리대장'!$A$5:$A$204,0)),""))</f>
        <v/>
      </c>
      <c r="F1018" s="12" t="n"/>
      <c r="G1018" s="12" t="n"/>
      <c r="H1018" s="12">
        <f>IF(F1018="","",IF(OR(F1018="오전 반차",F1018="오후 반차"),0.5,IF(F1018="연차",N(G1018),0)))</f>
        <v/>
      </c>
      <c r="I1018" s="7" t="n"/>
      <c r="J1018" s="12" t="n"/>
      <c r="K1018" s="12" t="n"/>
      <c r="L1018" s="14" t="n"/>
      <c r="M1018" s="12">
        <f>IF(AND(C1018="",F1018=""),"",IF(C1018="","사번 미기재",IF(ISNA(MATCH(C1018,'연차관리대장'!$A$5:$A$204,0)),"대장에 없는 사번",IF(A1018="","사용일 미기재",IF(AND(F1018="연차",G1018=""),"일수 미기재",IF(AND(G1018&lt;&gt;"",ISNUMBER(SEARCH("반차",F1018)),N(G1018)&lt;&gt;0.5),"반차는 0.5일",""))))))</f>
        <v/>
      </c>
    </row>
    <row r="1019">
      <c r="A1019" s="7" t="n"/>
      <c r="B1019" s="7" t="n"/>
      <c r="C1019" s="12" t="n"/>
      <c r="D1019" s="12">
        <f>IF(C1019="","",IFERROR(INDEX('연차관리대장'!$B$5:$B$204,MATCH(C1019,'연차관리대장'!$A$5:$A$204,0)),""))</f>
        <v/>
      </c>
      <c r="E1019" s="12">
        <f>IF(C1019="","",IFERROR(INDEX('연차관리대장'!$C$5:$C$204,MATCH(C1019,'연차관리대장'!$A$5:$A$204,0)),""))</f>
        <v/>
      </c>
      <c r="F1019" s="12" t="n"/>
      <c r="G1019" s="12" t="n"/>
      <c r="H1019" s="12">
        <f>IF(F1019="","",IF(OR(F1019="오전 반차",F1019="오후 반차"),0.5,IF(F1019="연차",N(G1019),0)))</f>
        <v/>
      </c>
      <c r="I1019" s="7" t="n"/>
      <c r="J1019" s="12" t="n"/>
      <c r="K1019" s="12" t="n"/>
      <c r="L1019" s="14" t="n"/>
      <c r="M1019" s="12">
        <f>IF(AND(C1019="",F1019=""),"",IF(C1019="","사번 미기재",IF(ISNA(MATCH(C1019,'연차관리대장'!$A$5:$A$204,0)),"대장에 없는 사번",IF(A1019="","사용일 미기재",IF(AND(F1019="연차",G1019=""),"일수 미기재",IF(AND(G1019&lt;&gt;"",ISNUMBER(SEARCH("반차",F1019)),N(G1019)&lt;&gt;0.5),"반차는 0.5일",""))))))</f>
        <v/>
      </c>
    </row>
    <row r="1020">
      <c r="A1020" s="7" t="n"/>
      <c r="B1020" s="7" t="n"/>
      <c r="C1020" s="12" t="n"/>
      <c r="D1020" s="12">
        <f>IF(C1020="","",IFERROR(INDEX('연차관리대장'!$B$5:$B$204,MATCH(C1020,'연차관리대장'!$A$5:$A$204,0)),""))</f>
        <v/>
      </c>
      <c r="E1020" s="12">
        <f>IF(C1020="","",IFERROR(INDEX('연차관리대장'!$C$5:$C$204,MATCH(C1020,'연차관리대장'!$A$5:$A$204,0)),""))</f>
        <v/>
      </c>
      <c r="F1020" s="12" t="n"/>
      <c r="G1020" s="12" t="n"/>
      <c r="H1020" s="12">
        <f>IF(F1020="","",IF(OR(F1020="오전 반차",F1020="오후 반차"),0.5,IF(F1020="연차",N(G1020),0)))</f>
        <v/>
      </c>
      <c r="I1020" s="7" t="n"/>
      <c r="J1020" s="12" t="n"/>
      <c r="K1020" s="12" t="n"/>
      <c r="L1020" s="14" t="n"/>
      <c r="M1020" s="12">
        <f>IF(AND(C1020="",F1020=""),"",IF(C1020="","사번 미기재",IF(ISNA(MATCH(C1020,'연차관리대장'!$A$5:$A$204,0)),"대장에 없는 사번",IF(A1020="","사용일 미기재",IF(AND(F1020="연차",G1020=""),"일수 미기재",IF(AND(G1020&lt;&gt;"",ISNUMBER(SEARCH("반차",F1020)),N(G1020)&lt;&gt;0.5),"반차는 0.5일",""))))))</f>
        <v/>
      </c>
    </row>
    <row r="1021">
      <c r="A1021" s="7" t="n"/>
      <c r="B1021" s="7" t="n"/>
      <c r="C1021" s="12" t="n"/>
      <c r="D1021" s="12">
        <f>IF(C1021="","",IFERROR(INDEX('연차관리대장'!$B$5:$B$204,MATCH(C1021,'연차관리대장'!$A$5:$A$204,0)),""))</f>
        <v/>
      </c>
      <c r="E1021" s="12">
        <f>IF(C1021="","",IFERROR(INDEX('연차관리대장'!$C$5:$C$204,MATCH(C1021,'연차관리대장'!$A$5:$A$204,0)),""))</f>
        <v/>
      </c>
      <c r="F1021" s="12" t="n"/>
      <c r="G1021" s="12" t="n"/>
      <c r="H1021" s="12">
        <f>IF(F1021="","",IF(OR(F1021="오전 반차",F1021="오후 반차"),0.5,IF(F1021="연차",N(G1021),0)))</f>
        <v/>
      </c>
      <c r="I1021" s="7" t="n"/>
      <c r="J1021" s="12" t="n"/>
      <c r="K1021" s="12" t="n"/>
      <c r="L1021" s="14" t="n"/>
      <c r="M1021" s="12">
        <f>IF(AND(C1021="",F1021=""),"",IF(C1021="","사번 미기재",IF(ISNA(MATCH(C1021,'연차관리대장'!$A$5:$A$204,0)),"대장에 없는 사번",IF(A1021="","사용일 미기재",IF(AND(F1021="연차",G1021=""),"일수 미기재",IF(AND(G1021&lt;&gt;"",ISNUMBER(SEARCH("반차",F1021)),N(G1021)&lt;&gt;0.5),"반차는 0.5일",""))))))</f>
        <v/>
      </c>
    </row>
    <row r="1022">
      <c r="A1022" s="7" t="n"/>
      <c r="B1022" s="7" t="n"/>
      <c r="C1022" s="12" t="n"/>
      <c r="D1022" s="12">
        <f>IF(C1022="","",IFERROR(INDEX('연차관리대장'!$B$5:$B$204,MATCH(C1022,'연차관리대장'!$A$5:$A$204,0)),""))</f>
        <v/>
      </c>
      <c r="E1022" s="12">
        <f>IF(C1022="","",IFERROR(INDEX('연차관리대장'!$C$5:$C$204,MATCH(C1022,'연차관리대장'!$A$5:$A$204,0)),""))</f>
        <v/>
      </c>
      <c r="F1022" s="12" t="n"/>
      <c r="G1022" s="12" t="n"/>
      <c r="H1022" s="12">
        <f>IF(F1022="","",IF(OR(F1022="오전 반차",F1022="오후 반차"),0.5,IF(F1022="연차",N(G1022),0)))</f>
        <v/>
      </c>
      <c r="I1022" s="7" t="n"/>
      <c r="J1022" s="12" t="n"/>
      <c r="K1022" s="12" t="n"/>
      <c r="L1022" s="14" t="n"/>
      <c r="M1022" s="12">
        <f>IF(AND(C1022="",F1022=""),"",IF(C1022="","사번 미기재",IF(ISNA(MATCH(C1022,'연차관리대장'!$A$5:$A$204,0)),"대장에 없는 사번",IF(A1022="","사용일 미기재",IF(AND(F1022="연차",G1022=""),"일수 미기재",IF(AND(G1022&lt;&gt;"",ISNUMBER(SEARCH("반차",F1022)),N(G1022)&lt;&gt;0.5),"반차는 0.5일",""))))))</f>
        <v/>
      </c>
    </row>
    <row r="1023">
      <c r="A1023" s="7" t="n"/>
      <c r="B1023" s="7" t="n"/>
      <c r="C1023" s="12" t="n"/>
      <c r="D1023" s="12">
        <f>IF(C1023="","",IFERROR(INDEX('연차관리대장'!$B$5:$B$204,MATCH(C1023,'연차관리대장'!$A$5:$A$204,0)),""))</f>
        <v/>
      </c>
      <c r="E1023" s="12">
        <f>IF(C1023="","",IFERROR(INDEX('연차관리대장'!$C$5:$C$204,MATCH(C1023,'연차관리대장'!$A$5:$A$204,0)),""))</f>
        <v/>
      </c>
      <c r="F1023" s="12" t="n"/>
      <c r="G1023" s="12" t="n"/>
      <c r="H1023" s="12">
        <f>IF(F1023="","",IF(OR(F1023="오전 반차",F1023="오후 반차"),0.5,IF(F1023="연차",N(G1023),0)))</f>
        <v/>
      </c>
      <c r="I1023" s="7" t="n"/>
      <c r="J1023" s="12" t="n"/>
      <c r="K1023" s="12" t="n"/>
      <c r="L1023" s="14" t="n"/>
      <c r="M1023" s="12">
        <f>IF(AND(C1023="",F1023=""),"",IF(C1023="","사번 미기재",IF(ISNA(MATCH(C1023,'연차관리대장'!$A$5:$A$204,0)),"대장에 없는 사번",IF(A1023="","사용일 미기재",IF(AND(F1023="연차",G1023=""),"일수 미기재",IF(AND(G1023&lt;&gt;"",ISNUMBER(SEARCH("반차",F1023)),N(G1023)&lt;&gt;0.5),"반차는 0.5일",""))))))</f>
        <v/>
      </c>
    </row>
    <row r="1024">
      <c r="A1024" s="7" t="n"/>
      <c r="B1024" s="7" t="n"/>
      <c r="C1024" s="12" t="n"/>
      <c r="D1024" s="12">
        <f>IF(C1024="","",IFERROR(INDEX('연차관리대장'!$B$5:$B$204,MATCH(C1024,'연차관리대장'!$A$5:$A$204,0)),""))</f>
        <v/>
      </c>
      <c r="E1024" s="12">
        <f>IF(C1024="","",IFERROR(INDEX('연차관리대장'!$C$5:$C$204,MATCH(C1024,'연차관리대장'!$A$5:$A$204,0)),""))</f>
        <v/>
      </c>
      <c r="F1024" s="12" t="n"/>
      <c r="G1024" s="12" t="n"/>
      <c r="H1024" s="12">
        <f>IF(F1024="","",IF(OR(F1024="오전 반차",F1024="오후 반차"),0.5,IF(F1024="연차",N(G1024),0)))</f>
        <v/>
      </c>
      <c r="I1024" s="7" t="n"/>
      <c r="J1024" s="12" t="n"/>
      <c r="K1024" s="12" t="n"/>
      <c r="L1024" s="14" t="n"/>
      <c r="M1024" s="12">
        <f>IF(AND(C1024="",F1024=""),"",IF(C1024="","사번 미기재",IF(ISNA(MATCH(C1024,'연차관리대장'!$A$5:$A$204,0)),"대장에 없는 사번",IF(A1024="","사용일 미기재",IF(AND(F1024="연차",G1024=""),"일수 미기재",IF(AND(G1024&lt;&gt;"",ISNUMBER(SEARCH("반차",F1024)),N(G1024)&lt;&gt;0.5),"반차는 0.5일",""))))))</f>
        <v/>
      </c>
    </row>
    <row r="1025">
      <c r="A1025" s="7" t="n"/>
      <c r="B1025" s="7" t="n"/>
      <c r="C1025" s="12" t="n"/>
      <c r="D1025" s="12">
        <f>IF(C1025="","",IFERROR(INDEX('연차관리대장'!$B$5:$B$204,MATCH(C1025,'연차관리대장'!$A$5:$A$204,0)),""))</f>
        <v/>
      </c>
      <c r="E1025" s="12">
        <f>IF(C1025="","",IFERROR(INDEX('연차관리대장'!$C$5:$C$204,MATCH(C1025,'연차관리대장'!$A$5:$A$204,0)),""))</f>
        <v/>
      </c>
      <c r="F1025" s="12" t="n"/>
      <c r="G1025" s="12" t="n"/>
      <c r="H1025" s="12">
        <f>IF(F1025="","",IF(OR(F1025="오전 반차",F1025="오후 반차"),0.5,IF(F1025="연차",N(G1025),0)))</f>
        <v/>
      </c>
      <c r="I1025" s="7" t="n"/>
      <c r="J1025" s="12" t="n"/>
      <c r="K1025" s="12" t="n"/>
      <c r="L1025" s="14" t="n"/>
      <c r="M1025" s="12">
        <f>IF(AND(C1025="",F1025=""),"",IF(C1025="","사번 미기재",IF(ISNA(MATCH(C1025,'연차관리대장'!$A$5:$A$204,0)),"대장에 없는 사번",IF(A1025="","사용일 미기재",IF(AND(F1025="연차",G1025=""),"일수 미기재",IF(AND(G1025&lt;&gt;"",ISNUMBER(SEARCH("반차",F1025)),N(G1025)&lt;&gt;0.5),"반차는 0.5일",""))))))</f>
        <v/>
      </c>
    </row>
    <row r="1026">
      <c r="A1026" s="7" t="n"/>
      <c r="B1026" s="7" t="n"/>
      <c r="C1026" s="12" t="n"/>
      <c r="D1026" s="12">
        <f>IF(C1026="","",IFERROR(INDEX('연차관리대장'!$B$5:$B$204,MATCH(C1026,'연차관리대장'!$A$5:$A$204,0)),""))</f>
        <v/>
      </c>
      <c r="E1026" s="12">
        <f>IF(C1026="","",IFERROR(INDEX('연차관리대장'!$C$5:$C$204,MATCH(C1026,'연차관리대장'!$A$5:$A$204,0)),""))</f>
        <v/>
      </c>
      <c r="F1026" s="12" t="n"/>
      <c r="G1026" s="12" t="n"/>
      <c r="H1026" s="12">
        <f>IF(F1026="","",IF(OR(F1026="오전 반차",F1026="오후 반차"),0.5,IF(F1026="연차",N(G1026),0)))</f>
        <v/>
      </c>
      <c r="I1026" s="7" t="n"/>
      <c r="J1026" s="12" t="n"/>
      <c r="K1026" s="12" t="n"/>
      <c r="L1026" s="14" t="n"/>
      <c r="M1026" s="12">
        <f>IF(AND(C1026="",F1026=""),"",IF(C1026="","사번 미기재",IF(ISNA(MATCH(C1026,'연차관리대장'!$A$5:$A$204,0)),"대장에 없는 사번",IF(A1026="","사용일 미기재",IF(AND(F1026="연차",G1026=""),"일수 미기재",IF(AND(G1026&lt;&gt;"",ISNUMBER(SEARCH("반차",F1026)),N(G1026)&lt;&gt;0.5),"반차는 0.5일",""))))))</f>
        <v/>
      </c>
    </row>
    <row r="1027">
      <c r="A1027" s="7" t="n"/>
      <c r="B1027" s="7" t="n"/>
      <c r="C1027" s="12" t="n"/>
      <c r="D1027" s="12">
        <f>IF(C1027="","",IFERROR(INDEX('연차관리대장'!$B$5:$B$204,MATCH(C1027,'연차관리대장'!$A$5:$A$204,0)),""))</f>
        <v/>
      </c>
      <c r="E1027" s="12">
        <f>IF(C1027="","",IFERROR(INDEX('연차관리대장'!$C$5:$C$204,MATCH(C1027,'연차관리대장'!$A$5:$A$204,0)),""))</f>
        <v/>
      </c>
      <c r="F1027" s="12" t="n"/>
      <c r="G1027" s="12" t="n"/>
      <c r="H1027" s="12">
        <f>IF(F1027="","",IF(OR(F1027="오전 반차",F1027="오후 반차"),0.5,IF(F1027="연차",N(G1027),0)))</f>
        <v/>
      </c>
      <c r="I1027" s="7" t="n"/>
      <c r="J1027" s="12" t="n"/>
      <c r="K1027" s="12" t="n"/>
      <c r="L1027" s="14" t="n"/>
      <c r="M1027" s="12">
        <f>IF(AND(C1027="",F1027=""),"",IF(C1027="","사번 미기재",IF(ISNA(MATCH(C1027,'연차관리대장'!$A$5:$A$204,0)),"대장에 없는 사번",IF(A1027="","사용일 미기재",IF(AND(F1027="연차",G1027=""),"일수 미기재",IF(AND(G1027&lt;&gt;"",ISNUMBER(SEARCH("반차",F1027)),N(G1027)&lt;&gt;0.5),"반차는 0.5일",""))))))</f>
        <v/>
      </c>
    </row>
    <row r="1028">
      <c r="A1028" s="7" t="n"/>
      <c r="B1028" s="7" t="n"/>
      <c r="C1028" s="12" t="n"/>
      <c r="D1028" s="12">
        <f>IF(C1028="","",IFERROR(INDEX('연차관리대장'!$B$5:$B$204,MATCH(C1028,'연차관리대장'!$A$5:$A$204,0)),""))</f>
        <v/>
      </c>
      <c r="E1028" s="12">
        <f>IF(C1028="","",IFERROR(INDEX('연차관리대장'!$C$5:$C$204,MATCH(C1028,'연차관리대장'!$A$5:$A$204,0)),""))</f>
        <v/>
      </c>
      <c r="F1028" s="12" t="n"/>
      <c r="G1028" s="12" t="n"/>
      <c r="H1028" s="12">
        <f>IF(F1028="","",IF(OR(F1028="오전 반차",F1028="오후 반차"),0.5,IF(F1028="연차",N(G1028),0)))</f>
        <v/>
      </c>
      <c r="I1028" s="7" t="n"/>
      <c r="J1028" s="12" t="n"/>
      <c r="K1028" s="12" t="n"/>
      <c r="L1028" s="14" t="n"/>
      <c r="M1028" s="12">
        <f>IF(AND(C1028="",F1028=""),"",IF(C1028="","사번 미기재",IF(ISNA(MATCH(C1028,'연차관리대장'!$A$5:$A$204,0)),"대장에 없는 사번",IF(A1028="","사용일 미기재",IF(AND(F1028="연차",G1028=""),"일수 미기재",IF(AND(G1028&lt;&gt;"",ISNUMBER(SEARCH("반차",F1028)),N(G1028)&lt;&gt;0.5),"반차는 0.5일",""))))))</f>
        <v/>
      </c>
    </row>
    <row r="1029">
      <c r="A1029" s="7" t="n"/>
      <c r="B1029" s="7" t="n"/>
      <c r="C1029" s="12" t="n"/>
      <c r="D1029" s="12">
        <f>IF(C1029="","",IFERROR(INDEX('연차관리대장'!$B$5:$B$204,MATCH(C1029,'연차관리대장'!$A$5:$A$204,0)),""))</f>
        <v/>
      </c>
      <c r="E1029" s="12">
        <f>IF(C1029="","",IFERROR(INDEX('연차관리대장'!$C$5:$C$204,MATCH(C1029,'연차관리대장'!$A$5:$A$204,0)),""))</f>
        <v/>
      </c>
      <c r="F1029" s="12" t="n"/>
      <c r="G1029" s="12" t="n"/>
      <c r="H1029" s="12">
        <f>IF(F1029="","",IF(OR(F1029="오전 반차",F1029="오후 반차"),0.5,IF(F1029="연차",N(G1029),0)))</f>
        <v/>
      </c>
      <c r="I1029" s="7" t="n"/>
      <c r="J1029" s="12" t="n"/>
      <c r="K1029" s="12" t="n"/>
      <c r="L1029" s="14" t="n"/>
      <c r="M1029" s="12">
        <f>IF(AND(C1029="",F1029=""),"",IF(C1029="","사번 미기재",IF(ISNA(MATCH(C1029,'연차관리대장'!$A$5:$A$204,0)),"대장에 없는 사번",IF(A1029="","사용일 미기재",IF(AND(F1029="연차",G1029=""),"일수 미기재",IF(AND(G1029&lt;&gt;"",ISNUMBER(SEARCH("반차",F1029)),N(G1029)&lt;&gt;0.5),"반차는 0.5일",""))))))</f>
        <v/>
      </c>
    </row>
    <row r="1030">
      <c r="A1030" s="7" t="n"/>
      <c r="B1030" s="7" t="n"/>
      <c r="C1030" s="12" t="n"/>
      <c r="D1030" s="12">
        <f>IF(C1030="","",IFERROR(INDEX('연차관리대장'!$B$5:$B$204,MATCH(C1030,'연차관리대장'!$A$5:$A$204,0)),""))</f>
        <v/>
      </c>
      <c r="E1030" s="12">
        <f>IF(C1030="","",IFERROR(INDEX('연차관리대장'!$C$5:$C$204,MATCH(C1030,'연차관리대장'!$A$5:$A$204,0)),""))</f>
        <v/>
      </c>
      <c r="F1030" s="12" t="n"/>
      <c r="G1030" s="12" t="n"/>
      <c r="H1030" s="12">
        <f>IF(F1030="","",IF(OR(F1030="오전 반차",F1030="오후 반차"),0.5,IF(F1030="연차",N(G1030),0)))</f>
        <v/>
      </c>
      <c r="I1030" s="7" t="n"/>
      <c r="J1030" s="12" t="n"/>
      <c r="K1030" s="12" t="n"/>
      <c r="L1030" s="14" t="n"/>
      <c r="M1030" s="12">
        <f>IF(AND(C1030="",F1030=""),"",IF(C1030="","사번 미기재",IF(ISNA(MATCH(C1030,'연차관리대장'!$A$5:$A$204,0)),"대장에 없는 사번",IF(A1030="","사용일 미기재",IF(AND(F1030="연차",G1030=""),"일수 미기재",IF(AND(G1030&lt;&gt;"",ISNUMBER(SEARCH("반차",F1030)),N(G1030)&lt;&gt;0.5),"반차는 0.5일",""))))))</f>
        <v/>
      </c>
    </row>
    <row r="1031">
      <c r="A1031" s="7" t="n"/>
      <c r="B1031" s="7" t="n"/>
      <c r="C1031" s="12" t="n"/>
      <c r="D1031" s="12">
        <f>IF(C1031="","",IFERROR(INDEX('연차관리대장'!$B$5:$B$204,MATCH(C1031,'연차관리대장'!$A$5:$A$204,0)),""))</f>
        <v/>
      </c>
      <c r="E1031" s="12">
        <f>IF(C1031="","",IFERROR(INDEX('연차관리대장'!$C$5:$C$204,MATCH(C1031,'연차관리대장'!$A$5:$A$204,0)),""))</f>
        <v/>
      </c>
      <c r="F1031" s="12" t="n"/>
      <c r="G1031" s="12" t="n"/>
      <c r="H1031" s="12">
        <f>IF(F1031="","",IF(OR(F1031="오전 반차",F1031="오후 반차"),0.5,IF(F1031="연차",N(G1031),0)))</f>
        <v/>
      </c>
      <c r="I1031" s="7" t="n"/>
      <c r="J1031" s="12" t="n"/>
      <c r="K1031" s="12" t="n"/>
      <c r="L1031" s="14" t="n"/>
      <c r="M1031" s="12">
        <f>IF(AND(C1031="",F1031=""),"",IF(C1031="","사번 미기재",IF(ISNA(MATCH(C1031,'연차관리대장'!$A$5:$A$204,0)),"대장에 없는 사번",IF(A1031="","사용일 미기재",IF(AND(F1031="연차",G1031=""),"일수 미기재",IF(AND(G1031&lt;&gt;"",ISNUMBER(SEARCH("반차",F1031)),N(G1031)&lt;&gt;0.5),"반차는 0.5일",""))))))</f>
        <v/>
      </c>
    </row>
    <row r="1032">
      <c r="A1032" s="7" t="n"/>
      <c r="B1032" s="7" t="n"/>
      <c r="C1032" s="12" t="n"/>
      <c r="D1032" s="12">
        <f>IF(C1032="","",IFERROR(INDEX('연차관리대장'!$B$5:$B$204,MATCH(C1032,'연차관리대장'!$A$5:$A$204,0)),""))</f>
        <v/>
      </c>
      <c r="E1032" s="12">
        <f>IF(C1032="","",IFERROR(INDEX('연차관리대장'!$C$5:$C$204,MATCH(C1032,'연차관리대장'!$A$5:$A$204,0)),""))</f>
        <v/>
      </c>
      <c r="F1032" s="12" t="n"/>
      <c r="G1032" s="12" t="n"/>
      <c r="H1032" s="12">
        <f>IF(F1032="","",IF(OR(F1032="오전 반차",F1032="오후 반차"),0.5,IF(F1032="연차",N(G1032),0)))</f>
        <v/>
      </c>
      <c r="I1032" s="7" t="n"/>
      <c r="J1032" s="12" t="n"/>
      <c r="K1032" s="12" t="n"/>
      <c r="L1032" s="14" t="n"/>
      <c r="M1032" s="12">
        <f>IF(AND(C1032="",F1032=""),"",IF(C1032="","사번 미기재",IF(ISNA(MATCH(C1032,'연차관리대장'!$A$5:$A$204,0)),"대장에 없는 사번",IF(A1032="","사용일 미기재",IF(AND(F1032="연차",G1032=""),"일수 미기재",IF(AND(G1032&lt;&gt;"",ISNUMBER(SEARCH("반차",F1032)),N(G1032)&lt;&gt;0.5),"반차는 0.5일",""))))))</f>
        <v/>
      </c>
    </row>
    <row r="1033">
      <c r="A1033" s="7" t="n"/>
      <c r="B1033" s="7" t="n"/>
      <c r="C1033" s="12" t="n"/>
      <c r="D1033" s="12">
        <f>IF(C1033="","",IFERROR(INDEX('연차관리대장'!$B$5:$B$204,MATCH(C1033,'연차관리대장'!$A$5:$A$204,0)),""))</f>
        <v/>
      </c>
      <c r="E1033" s="12">
        <f>IF(C1033="","",IFERROR(INDEX('연차관리대장'!$C$5:$C$204,MATCH(C1033,'연차관리대장'!$A$5:$A$204,0)),""))</f>
        <v/>
      </c>
      <c r="F1033" s="12" t="n"/>
      <c r="G1033" s="12" t="n"/>
      <c r="H1033" s="12">
        <f>IF(F1033="","",IF(OR(F1033="오전 반차",F1033="오후 반차"),0.5,IF(F1033="연차",N(G1033),0)))</f>
        <v/>
      </c>
      <c r="I1033" s="7" t="n"/>
      <c r="J1033" s="12" t="n"/>
      <c r="K1033" s="12" t="n"/>
      <c r="L1033" s="14" t="n"/>
      <c r="M1033" s="12">
        <f>IF(AND(C1033="",F1033=""),"",IF(C1033="","사번 미기재",IF(ISNA(MATCH(C1033,'연차관리대장'!$A$5:$A$204,0)),"대장에 없는 사번",IF(A1033="","사용일 미기재",IF(AND(F1033="연차",G1033=""),"일수 미기재",IF(AND(G1033&lt;&gt;"",ISNUMBER(SEARCH("반차",F1033)),N(G1033)&lt;&gt;0.5),"반차는 0.5일",""))))))</f>
        <v/>
      </c>
    </row>
    <row r="1034">
      <c r="A1034" s="7" t="n"/>
      <c r="B1034" s="7" t="n"/>
      <c r="C1034" s="12" t="n"/>
      <c r="D1034" s="12">
        <f>IF(C1034="","",IFERROR(INDEX('연차관리대장'!$B$5:$B$204,MATCH(C1034,'연차관리대장'!$A$5:$A$204,0)),""))</f>
        <v/>
      </c>
      <c r="E1034" s="12">
        <f>IF(C1034="","",IFERROR(INDEX('연차관리대장'!$C$5:$C$204,MATCH(C1034,'연차관리대장'!$A$5:$A$204,0)),""))</f>
        <v/>
      </c>
      <c r="F1034" s="12" t="n"/>
      <c r="G1034" s="12" t="n"/>
      <c r="H1034" s="12">
        <f>IF(F1034="","",IF(OR(F1034="오전 반차",F1034="오후 반차"),0.5,IF(F1034="연차",N(G1034),0)))</f>
        <v/>
      </c>
      <c r="I1034" s="7" t="n"/>
      <c r="J1034" s="12" t="n"/>
      <c r="K1034" s="12" t="n"/>
      <c r="L1034" s="14" t="n"/>
      <c r="M1034" s="12">
        <f>IF(AND(C1034="",F1034=""),"",IF(C1034="","사번 미기재",IF(ISNA(MATCH(C1034,'연차관리대장'!$A$5:$A$204,0)),"대장에 없는 사번",IF(A1034="","사용일 미기재",IF(AND(F1034="연차",G1034=""),"일수 미기재",IF(AND(G1034&lt;&gt;"",ISNUMBER(SEARCH("반차",F1034)),N(G1034)&lt;&gt;0.5),"반차는 0.5일",""))))))</f>
        <v/>
      </c>
    </row>
    <row r="1035">
      <c r="A1035" s="7" t="n"/>
      <c r="B1035" s="7" t="n"/>
      <c r="C1035" s="12" t="n"/>
      <c r="D1035" s="12">
        <f>IF(C1035="","",IFERROR(INDEX('연차관리대장'!$B$5:$B$204,MATCH(C1035,'연차관리대장'!$A$5:$A$204,0)),""))</f>
        <v/>
      </c>
      <c r="E1035" s="12">
        <f>IF(C1035="","",IFERROR(INDEX('연차관리대장'!$C$5:$C$204,MATCH(C1035,'연차관리대장'!$A$5:$A$204,0)),""))</f>
        <v/>
      </c>
      <c r="F1035" s="12" t="n"/>
      <c r="G1035" s="12" t="n"/>
      <c r="H1035" s="12">
        <f>IF(F1035="","",IF(OR(F1035="오전 반차",F1035="오후 반차"),0.5,IF(F1035="연차",N(G1035),0)))</f>
        <v/>
      </c>
      <c r="I1035" s="7" t="n"/>
      <c r="J1035" s="12" t="n"/>
      <c r="K1035" s="12" t="n"/>
      <c r="L1035" s="14" t="n"/>
      <c r="M1035" s="12">
        <f>IF(AND(C1035="",F1035=""),"",IF(C1035="","사번 미기재",IF(ISNA(MATCH(C1035,'연차관리대장'!$A$5:$A$204,0)),"대장에 없는 사번",IF(A1035="","사용일 미기재",IF(AND(F1035="연차",G1035=""),"일수 미기재",IF(AND(G1035&lt;&gt;"",ISNUMBER(SEARCH("반차",F1035)),N(G1035)&lt;&gt;0.5),"반차는 0.5일",""))))))</f>
        <v/>
      </c>
    </row>
    <row r="1036">
      <c r="A1036" s="7" t="n"/>
      <c r="B1036" s="7" t="n"/>
      <c r="C1036" s="12" t="n"/>
      <c r="D1036" s="12">
        <f>IF(C1036="","",IFERROR(INDEX('연차관리대장'!$B$5:$B$204,MATCH(C1036,'연차관리대장'!$A$5:$A$204,0)),""))</f>
        <v/>
      </c>
      <c r="E1036" s="12">
        <f>IF(C1036="","",IFERROR(INDEX('연차관리대장'!$C$5:$C$204,MATCH(C1036,'연차관리대장'!$A$5:$A$204,0)),""))</f>
        <v/>
      </c>
      <c r="F1036" s="12" t="n"/>
      <c r="G1036" s="12" t="n"/>
      <c r="H1036" s="12">
        <f>IF(F1036="","",IF(OR(F1036="오전 반차",F1036="오후 반차"),0.5,IF(F1036="연차",N(G1036),0)))</f>
        <v/>
      </c>
      <c r="I1036" s="7" t="n"/>
      <c r="J1036" s="12" t="n"/>
      <c r="K1036" s="12" t="n"/>
      <c r="L1036" s="14" t="n"/>
      <c r="M1036" s="12">
        <f>IF(AND(C1036="",F1036=""),"",IF(C1036="","사번 미기재",IF(ISNA(MATCH(C1036,'연차관리대장'!$A$5:$A$204,0)),"대장에 없는 사번",IF(A1036="","사용일 미기재",IF(AND(F1036="연차",G1036=""),"일수 미기재",IF(AND(G1036&lt;&gt;"",ISNUMBER(SEARCH("반차",F1036)),N(G1036)&lt;&gt;0.5),"반차는 0.5일",""))))))</f>
        <v/>
      </c>
    </row>
    <row r="1037">
      <c r="A1037" s="7" t="n"/>
      <c r="B1037" s="7" t="n"/>
      <c r="C1037" s="12" t="n"/>
      <c r="D1037" s="12">
        <f>IF(C1037="","",IFERROR(INDEX('연차관리대장'!$B$5:$B$204,MATCH(C1037,'연차관리대장'!$A$5:$A$204,0)),""))</f>
        <v/>
      </c>
      <c r="E1037" s="12">
        <f>IF(C1037="","",IFERROR(INDEX('연차관리대장'!$C$5:$C$204,MATCH(C1037,'연차관리대장'!$A$5:$A$204,0)),""))</f>
        <v/>
      </c>
      <c r="F1037" s="12" t="n"/>
      <c r="G1037" s="12" t="n"/>
      <c r="H1037" s="12">
        <f>IF(F1037="","",IF(OR(F1037="오전 반차",F1037="오후 반차"),0.5,IF(F1037="연차",N(G1037),0)))</f>
        <v/>
      </c>
      <c r="I1037" s="7" t="n"/>
      <c r="J1037" s="12" t="n"/>
      <c r="K1037" s="12" t="n"/>
      <c r="L1037" s="14" t="n"/>
      <c r="M1037" s="12">
        <f>IF(AND(C1037="",F1037=""),"",IF(C1037="","사번 미기재",IF(ISNA(MATCH(C1037,'연차관리대장'!$A$5:$A$204,0)),"대장에 없는 사번",IF(A1037="","사용일 미기재",IF(AND(F1037="연차",G1037=""),"일수 미기재",IF(AND(G1037&lt;&gt;"",ISNUMBER(SEARCH("반차",F1037)),N(G1037)&lt;&gt;0.5),"반차는 0.5일",""))))))</f>
        <v/>
      </c>
    </row>
    <row r="1038">
      <c r="A1038" s="7" t="n"/>
      <c r="B1038" s="7" t="n"/>
      <c r="C1038" s="12" t="n"/>
      <c r="D1038" s="12">
        <f>IF(C1038="","",IFERROR(INDEX('연차관리대장'!$B$5:$B$204,MATCH(C1038,'연차관리대장'!$A$5:$A$204,0)),""))</f>
        <v/>
      </c>
      <c r="E1038" s="12">
        <f>IF(C1038="","",IFERROR(INDEX('연차관리대장'!$C$5:$C$204,MATCH(C1038,'연차관리대장'!$A$5:$A$204,0)),""))</f>
        <v/>
      </c>
      <c r="F1038" s="12" t="n"/>
      <c r="G1038" s="12" t="n"/>
      <c r="H1038" s="12">
        <f>IF(F1038="","",IF(OR(F1038="오전 반차",F1038="오후 반차"),0.5,IF(F1038="연차",N(G1038),0)))</f>
        <v/>
      </c>
      <c r="I1038" s="7" t="n"/>
      <c r="J1038" s="12" t="n"/>
      <c r="K1038" s="12" t="n"/>
      <c r="L1038" s="14" t="n"/>
      <c r="M1038" s="12">
        <f>IF(AND(C1038="",F1038=""),"",IF(C1038="","사번 미기재",IF(ISNA(MATCH(C1038,'연차관리대장'!$A$5:$A$204,0)),"대장에 없는 사번",IF(A1038="","사용일 미기재",IF(AND(F1038="연차",G1038=""),"일수 미기재",IF(AND(G1038&lt;&gt;"",ISNUMBER(SEARCH("반차",F1038)),N(G1038)&lt;&gt;0.5),"반차는 0.5일",""))))))</f>
        <v/>
      </c>
    </row>
    <row r="1039">
      <c r="A1039" s="7" t="n"/>
      <c r="B1039" s="7" t="n"/>
      <c r="C1039" s="12" t="n"/>
      <c r="D1039" s="12">
        <f>IF(C1039="","",IFERROR(INDEX('연차관리대장'!$B$5:$B$204,MATCH(C1039,'연차관리대장'!$A$5:$A$204,0)),""))</f>
        <v/>
      </c>
      <c r="E1039" s="12">
        <f>IF(C1039="","",IFERROR(INDEX('연차관리대장'!$C$5:$C$204,MATCH(C1039,'연차관리대장'!$A$5:$A$204,0)),""))</f>
        <v/>
      </c>
      <c r="F1039" s="12" t="n"/>
      <c r="G1039" s="12" t="n"/>
      <c r="H1039" s="12">
        <f>IF(F1039="","",IF(OR(F1039="오전 반차",F1039="오후 반차"),0.5,IF(F1039="연차",N(G1039),0)))</f>
        <v/>
      </c>
      <c r="I1039" s="7" t="n"/>
      <c r="J1039" s="12" t="n"/>
      <c r="K1039" s="12" t="n"/>
      <c r="L1039" s="14" t="n"/>
      <c r="M1039" s="12">
        <f>IF(AND(C1039="",F1039=""),"",IF(C1039="","사번 미기재",IF(ISNA(MATCH(C1039,'연차관리대장'!$A$5:$A$204,0)),"대장에 없는 사번",IF(A1039="","사용일 미기재",IF(AND(F1039="연차",G1039=""),"일수 미기재",IF(AND(G1039&lt;&gt;"",ISNUMBER(SEARCH("반차",F1039)),N(G1039)&lt;&gt;0.5),"반차는 0.5일",""))))))</f>
        <v/>
      </c>
    </row>
    <row r="1040">
      <c r="A1040" s="7" t="n"/>
      <c r="B1040" s="7" t="n"/>
      <c r="C1040" s="12" t="n"/>
      <c r="D1040" s="12">
        <f>IF(C1040="","",IFERROR(INDEX('연차관리대장'!$B$5:$B$204,MATCH(C1040,'연차관리대장'!$A$5:$A$204,0)),""))</f>
        <v/>
      </c>
      <c r="E1040" s="12">
        <f>IF(C1040="","",IFERROR(INDEX('연차관리대장'!$C$5:$C$204,MATCH(C1040,'연차관리대장'!$A$5:$A$204,0)),""))</f>
        <v/>
      </c>
      <c r="F1040" s="12" t="n"/>
      <c r="G1040" s="12" t="n"/>
      <c r="H1040" s="12">
        <f>IF(F1040="","",IF(OR(F1040="오전 반차",F1040="오후 반차"),0.5,IF(F1040="연차",N(G1040),0)))</f>
        <v/>
      </c>
      <c r="I1040" s="7" t="n"/>
      <c r="J1040" s="12" t="n"/>
      <c r="K1040" s="12" t="n"/>
      <c r="L1040" s="14" t="n"/>
      <c r="M1040" s="12">
        <f>IF(AND(C1040="",F1040=""),"",IF(C1040="","사번 미기재",IF(ISNA(MATCH(C1040,'연차관리대장'!$A$5:$A$204,0)),"대장에 없는 사번",IF(A1040="","사용일 미기재",IF(AND(F1040="연차",G1040=""),"일수 미기재",IF(AND(G1040&lt;&gt;"",ISNUMBER(SEARCH("반차",F1040)),N(G1040)&lt;&gt;0.5),"반차는 0.5일",""))))))</f>
        <v/>
      </c>
    </row>
    <row r="1041">
      <c r="A1041" s="7" t="n"/>
      <c r="B1041" s="7" t="n"/>
      <c r="C1041" s="12" t="n"/>
      <c r="D1041" s="12">
        <f>IF(C1041="","",IFERROR(INDEX('연차관리대장'!$B$5:$B$204,MATCH(C1041,'연차관리대장'!$A$5:$A$204,0)),""))</f>
        <v/>
      </c>
      <c r="E1041" s="12">
        <f>IF(C1041="","",IFERROR(INDEX('연차관리대장'!$C$5:$C$204,MATCH(C1041,'연차관리대장'!$A$5:$A$204,0)),""))</f>
        <v/>
      </c>
      <c r="F1041" s="12" t="n"/>
      <c r="G1041" s="12" t="n"/>
      <c r="H1041" s="12">
        <f>IF(F1041="","",IF(OR(F1041="오전 반차",F1041="오후 반차"),0.5,IF(F1041="연차",N(G1041),0)))</f>
        <v/>
      </c>
      <c r="I1041" s="7" t="n"/>
      <c r="J1041" s="12" t="n"/>
      <c r="K1041" s="12" t="n"/>
      <c r="L1041" s="14" t="n"/>
      <c r="M1041" s="12">
        <f>IF(AND(C1041="",F1041=""),"",IF(C1041="","사번 미기재",IF(ISNA(MATCH(C1041,'연차관리대장'!$A$5:$A$204,0)),"대장에 없는 사번",IF(A1041="","사용일 미기재",IF(AND(F1041="연차",G1041=""),"일수 미기재",IF(AND(G1041&lt;&gt;"",ISNUMBER(SEARCH("반차",F1041)),N(G1041)&lt;&gt;0.5),"반차는 0.5일",""))))))</f>
        <v/>
      </c>
    </row>
    <row r="1042">
      <c r="A1042" s="7" t="n"/>
      <c r="B1042" s="7" t="n"/>
      <c r="C1042" s="12" t="n"/>
      <c r="D1042" s="12">
        <f>IF(C1042="","",IFERROR(INDEX('연차관리대장'!$B$5:$B$204,MATCH(C1042,'연차관리대장'!$A$5:$A$204,0)),""))</f>
        <v/>
      </c>
      <c r="E1042" s="12">
        <f>IF(C1042="","",IFERROR(INDEX('연차관리대장'!$C$5:$C$204,MATCH(C1042,'연차관리대장'!$A$5:$A$204,0)),""))</f>
        <v/>
      </c>
      <c r="F1042" s="12" t="n"/>
      <c r="G1042" s="12" t="n"/>
      <c r="H1042" s="12">
        <f>IF(F1042="","",IF(OR(F1042="오전 반차",F1042="오후 반차"),0.5,IF(F1042="연차",N(G1042),0)))</f>
        <v/>
      </c>
      <c r="I1042" s="7" t="n"/>
      <c r="J1042" s="12" t="n"/>
      <c r="K1042" s="12" t="n"/>
      <c r="L1042" s="14" t="n"/>
      <c r="M1042" s="12">
        <f>IF(AND(C1042="",F1042=""),"",IF(C1042="","사번 미기재",IF(ISNA(MATCH(C1042,'연차관리대장'!$A$5:$A$204,0)),"대장에 없는 사번",IF(A1042="","사용일 미기재",IF(AND(F1042="연차",G1042=""),"일수 미기재",IF(AND(G1042&lt;&gt;"",ISNUMBER(SEARCH("반차",F1042)),N(G1042)&lt;&gt;0.5),"반차는 0.5일",""))))))</f>
        <v/>
      </c>
    </row>
    <row r="1043">
      <c r="A1043" s="7" t="n"/>
      <c r="B1043" s="7" t="n"/>
      <c r="C1043" s="12" t="n"/>
      <c r="D1043" s="12">
        <f>IF(C1043="","",IFERROR(INDEX('연차관리대장'!$B$5:$B$204,MATCH(C1043,'연차관리대장'!$A$5:$A$204,0)),""))</f>
        <v/>
      </c>
      <c r="E1043" s="12">
        <f>IF(C1043="","",IFERROR(INDEX('연차관리대장'!$C$5:$C$204,MATCH(C1043,'연차관리대장'!$A$5:$A$204,0)),""))</f>
        <v/>
      </c>
      <c r="F1043" s="12" t="n"/>
      <c r="G1043" s="12" t="n"/>
      <c r="H1043" s="12">
        <f>IF(F1043="","",IF(OR(F1043="오전 반차",F1043="오후 반차"),0.5,IF(F1043="연차",N(G1043),0)))</f>
        <v/>
      </c>
      <c r="I1043" s="7" t="n"/>
      <c r="J1043" s="12" t="n"/>
      <c r="K1043" s="12" t="n"/>
      <c r="L1043" s="14" t="n"/>
      <c r="M1043" s="12">
        <f>IF(AND(C1043="",F1043=""),"",IF(C1043="","사번 미기재",IF(ISNA(MATCH(C1043,'연차관리대장'!$A$5:$A$204,0)),"대장에 없는 사번",IF(A1043="","사용일 미기재",IF(AND(F1043="연차",G1043=""),"일수 미기재",IF(AND(G1043&lt;&gt;"",ISNUMBER(SEARCH("반차",F1043)),N(G1043)&lt;&gt;0.5),"반차는 0.5일",""))))))</f>
        <v/>
      </c>
    </row>
    <row r="1044">
      <c r="A1044" s="7" t="n"/>
      <c r="B1044" s="7" t="n"/>
      <c r="C1044" s="12" t="n"/>
      <c r="D1044" s="12">
        <f>IF(C1044="","",IFERROR(INDEX('연차관리대장'!$B$5:$B$204,MATCH(C1044,'연차관리대장'!$A$5:$A$204,0)),""))</f>
        <v/>
      </c>
      <c r="E1044" s="12">
        <f>IF(C1044="","",IFERROR(INDEX('연차관리대장'!$C$5:$C$204,MATCH(C1044,'연차관리대장'!$A$5:$A$204,0)),""))</f>
        <v/>
      </c>
      <c r="F1044" s="12" t="n"/>
      <c r="G1044" s="12" t="n"/>
      <c r="H1044" s="12">
        <f>IF(F1044="","",IF(OR(F1044="오전 반차",F1044="오후 반차"),0.5,IF(F1044="연차",N(G1044),0)))</f>
        <v/>
      </c>
      <c r="I1044" s="7" t="n"/>
      <c r="J1044" s="12" t="n"/>
      <c r="K1044" s="12" t="n"/>
      <c r="L1044" s="14" t="n"/>
      <c r="M1044" s="12">
        <f>IF(AND(C1044="",F1044=""),"",IF(C1044="","사번 미기재",IF(ISNA(MATCH(C1044,'연차관리대장'!$A$5:$A$204,0)),"대장에 없는 사번",IF(A1044="","사용일 미기재",IF(AND(F1044="연차",G1044=""),"일수 미기재",IF(AND(G1044&lt;&gt;"",ISNUMBER(SEARCH("반차",F1044)),N(G1044)&lt;&gt;0.5),"반차는 0.5일",""))))))</f>
        <v/>
      </c>
    </row>
    <row r="1045">
      <c r="A1045" s="7" t="n"/>
      <c r="B1045" s="7" t="n"/>
      <c r="C1045" s="12" t="n"/>
      <c r="D1045" s="12">
        <f>IF(C1045="","",IFERROR(INDEX('연차관리대장'!$B$5:$B$204,MATCH(C1045,'연차관리대장'!$A$5:$A$204,0)),""))</f>
        <v/>
      </c>
      <c r="E1045" s="12">
        <f>IF(C1045="","",IFERROR(INDEX('연차관리대장'!$C$5:$C$204,MATCH(C1045,'연차관리대장'!$A$5:$A$204,0)),""))</f>
        <v/>
      </c>
      <c r="F1045" s="12" t="n"/>
      <c r="G1045" s="12" t="n"/>
      <c r="H1045" s="12">
        <f>IF(F1045="","",IF(OR(F1045="오전 반차",F1045="오후 반차"),0.5,IF(F1045="연차",N(G1045),0)))</f>
        <v/>
      </c>
      <c r="I1045" s="7" t="n"/>
      <c r="J1045" s="12" t="n"/>
      <c r="K1045" s="12" t="n"/>
      <c r="L1045" s="14" t="n"/>
      <c r="M1045" s="12">
        <f>IF(AND(C1045="",F1045=""),"",IF(C1045="","사번 미기재",IF(ISNA(MATCH(C1045,'연차관리대장'!$A$5:$A$204,0)),"대장에 없는 사번",IF(A1045="","사용일 미기재",IF(AND(F1045="연차",G1045=""),"일수 미기재",IF(AND(G1045&lt;&gt;"",ISNUMBER(SEARCH("반차",F1045)),N(G1045)&lt;&gt;0.5),"반차는 0.5일",""))))))</f>
        <v/>
      </c>
    </row>
    <row r="1046">
      <c r="A1046" s="7" t="n"/>
      <c r="B1046" s="7" t="n"/>
      <c r="C1046" s="12" t="n"/>
      <c r="D1046" s="12">
        <f>IF(C1046="","",IFERROR(INDEX('연차관리대장'!$B$5:$B$204,MATCH(C1046,'연차관리대장'!$A$5:$A$204,0)),""))</f>
        <v/>
      </c>
      <c r="E1046" s="12">
        <f>IF(C1046="","",IFERROR(INDEX('연차관리대장'!$C$5:$C$204,MATCH(C1046,'연차관리대장'!$A$5:$A$204,0)),""))</f>
        <v/>
      </c>
      <c r="F1046" s="12" t="n"/>
      <c r="G1046" s="12" t="n"/>
      <c r="H1046" s="12">
        <f>IF(F1046="","",IF(OR(F1046="오전 반차",F1046="오후 반차"),0.5,IF(F1046="연차",N(G1046),0)))</f>
        <v/>
      </c>
      <c r="I1046" s="7" t="n"/>
      <c r="J1046" s="12" t="n"/>
      <c r="K1046" s="12" t="n"/>
      <c r="L1046" s="14" t="n"/>
      <c r="M1046" s="12">
        <f>IF(AND(C1046="",F1046=""),"",IF(C1046="","사번 미기재",IF(ISNA(MATCH(C1046,'연차관리대장'!$A$5:$A$204,0)),"대장에 없는 사번",IF(A1046="","사용일 미기재",IF(AND(F1046="연차",G1046=""),"일수 미기재",IF(AND(G1046&lt;&gt;"",ISNUMBER(SEARCH("반차",F1046)),N(G1046)&lt;&gt;0.5),"반차는 0.5일",""))))))</f>
        <v/>
      </c>
    </row>
    <row r="1047">
      <c r="A1047" s="7" t="n"/>
      <c r="B1047" s="7" t="n"/>
      <c r="C1047" s="12" t="n"/>
      <c r="D1047" s="12">
        <f>IF(C1047="","",IFERROR(INDEX('연차관리대장'!$B$5:$B$204,MATCH(C1047,'연차관리대장'!$A$5:$A$204,0)),""))</f>
        <v/>
      </c>
      <c r="E1047" s="12">
        <f>IF(C1047="","",IFERROR(INDEX('연차관리대장'!$C$5:$C$204,MATCH(C1047,'연차관리대장'!$A$5:$A$204,0)),""))</f>
        <v/>
      </c>
      <c r="F1047" s="12" t="n"/>
      <c r="G1047" s="12" t="n"/>
      <c r="H1047" s="12">
        <f>IF(F1047="","",IF(OR(F1047="오전 반차",F1047="오후 반차"),0.5,IF(F1047="연차",N(G1047),0)))</f>
        <v/>
      </c>
      <c r="I1047" s="7" t="n"/>
      <c r="J1047" s="12" t="n"/>
      <c r="K1047" s="12" t="n"/>
      <c r="L1047" s="14" t="n"/>
      <c r="M1047" s="12">
        <f>IF(AND(C1047="",F1047=""),"",IF(C1047="","사번 미기재",IF(ISNA(MATCH(C1047,'연차관리대장'!$A$5:$A$204,0)),"대장에 없는 사번",IF(A1047="","사용일 미기재",IF(AND(F1047="연차",G1047=""),"일수 미기재",IF(AND(G1047&lt;&gt;"",ISNUMBER(SEARCH("반차",F1047)),N(G1047)&lt;&gt;0.5),"반차는 0.5일",""))))))</f>
        <v/>
      </c>
    </row>
    <row r="1048">
      <c r="A1048" s="7" t="n"/>
      <c r="B1048" s="7" t="n"/>
      <c r="C1048" s="12" t="n"/>
      <c r="D1048" s="12">
        <f>IF(C1048="","",IFERROR(INDEX('연차관리대장'!$B$5:$B$204,MATCH(C1048,'연차관리대장'!$A$5:$A$204,0)),""))</f>
        <v/>
      </c>
      <c r="E1048" s="12">
        <f>IF(C1048="","",IFERROR(INDEX('연차관리대장'!$C$5:$C$204,MATCH(C1048,'연차관리대장'!$A$5:$A$204,0)),""))</f>
        <v/>
      </c>
      <c r="F1048" s="12" t="n"/>
      <c r="G1048" s="12" t="n"/>
      <c r="H1048" s="12">
        <f>IF(F1048="","",IF(OR(F1048="오전 반차",F1048="오후 반차"),0.5,IF(F1048="연차",N(G1048),0)))</f>
        <v/>
      </c>
      <c r="I1048" s="7" t="n"/>
      <c r="J1048" s="12" t="n"/>
      <c r="K1048" s="12" t="n"/>
      <c r="L1048" s="14" t="n"/>
      <c r="M1048" s="12">
        <f>IF(AND(C1048="",F1048=""),"",IF(C1048="","사번 미기재",IF(ISNA(MATCH(C1048,'연차관리대장'!$A$5:$A$204,0)),"대장에 없는 사번",IF(A1048="","사용일 미기재",IF(AND(F1048="연차",G1048=""),"일수 미기재",IF(AND(G1048&lt;&gt;"",ISNUMBER(SEARCH("반차",F1048)),N(G1048)&lt;&gt;0.5),"반차는 0.5일",""))))))</f>
        <v/>
      </c>
    </row>
    <row r="1049">
      <c r="A1049" s="7" t="n"/>
      <c r="B1049" s="7" t="n"/>
      <c r="C1049" s="12" t="n"/>
      <c r="D1049" s="12">
        <f>IF(C1049="","",IFERROR(INDEX('연차관리대장'!$B$5:$B$204,MATCH(C1049,'연차관리대장'!$A$5:$A$204,0)),""))</f>
        <v/>
      </c>
      <c r="E1049" s="12">
        <f>IF(C1049="","",IFERROR(INDEX('연차관리대장'!$C$5:$C$204,MATCH(C1049,'연차관리대장'!$A$5:$A$204,0)),""))</f>
        <v/>
      </c>
      <c r="F1049" s="12" t="n"/>
      <c r="G1049" s="12" t="n"/>
      <c r="H1049" s="12">
        <f>IF(F1049="","",IF(OR(F1049="오전 반차",F1049="오후 반차"),0.5,IF(F1049="연차",N(G1049),0)))</f>
        <v/>
      </c>
      <c r="I1049" s="7" t="n"/>
      <c r="J1049" s="12" t="n"/>
      <c r="K1049" s="12" t="n"/>
      <c r="L1049" s="14" t="n"/>
      <c r="M1049" s="12">
        <f>IF(AND(C1049="",F1049=""),"",IF(C1049="","사번 미기재",IF(ISNA(MATCH(C1049,'연차관리대장'!$A$5:$A$204,0)),"대장에 없는 사번",IF(A1049="","사용일 미기재",IF(AND(F1049="연차",G1049=""),"일수 미기재",IF(AND(G1049&lt;&gt;"",ISNUMBER(SEARCH("반차",F1049)),N(G1049)&lt;&gt;0.5),"반차는 0.5일",""))))))</f>
        <v/>
      </c>
    </row>
    <row r="1050">
      <c r="A1050" s="7" t="n"/>
      <c r="B1050" s="7" t="n"/>
      <c r="C1050" s="12" t="n"/>
      <c r="D1050" s="12">
        <f>IF(C1050="","",IFERROR(INDEX('연차관리대장'!$B$5:$B$204,MATCH(C1050,'연차관리대장'!$A$5:$A$204,0)),""))</f>
        <v/>
      </c>
      <c r="E1050" s="12">
        <f>IF(C1050="","",IFERROR(INDEX('연차관리대장'!$C$5:$C$204,MATCH(C1050,'연차관리대장'!$A$5:$A$204,0)),""))</f>
        <v/>
      </c>
      <c r="F1050" s="12" t="n"/>
      <c r="G1050" s="12" t="n"/>
      <c r="H1050" s="12">
        <f>IF(F1050="","",IF(OR(F1050="오전 반차",F1050="오후 반차"),0.5,IF(F1050="연차",N(G1050),0)))</f>
        <v/>
      </c>
      <c r="I1050" s="7" t="n"/>
      <c r="J1050" s="12" t="n"/>
      <c r="K1050" s="12" t="n"/>
      <c r="L1050" s="14" t="n"/>
      <c r="M1050" s="12">
        <f>IF(AND(C1050="",F1050=""),"",IF(C1050="","사번 미기재",IF(ISNA(MATCH(C1050,'연차관리대장'!$A$5:$A$204,0)),"대장에 없는 사번",IF(A1050="","사용일 미기재",IF(AND(F1050="연차",G1050=""),"일수 미기재",IF(AND(G1050&lt;&gt;"",ISNUMBER(SEARCH("반차",F1050)),N(G1050)&lt;&gt;0.5),"반차는 0.5일",""))))))</f>
        <v/>
      </c>
    </row>
    <row r="1051">
      <c r="A1051" s="7" t="n"/>
      <c r="B1051" s="7" t="n"/>
      <c r="C1051" s="12" t="n"/>
      <c r="D1051" s="12">
        <f>IF(C1051="","",IFERROR(INDEX('연차관리대장'!$B$5:$B$204,MATCH(C1051,'연차관리대장'!$A$5:$A$204,0)),""))</f>
        <v/>
      </c>
      <c r="E1051" s="12">
        <f>IF(C1051="","",IFERROR(INDEX('연차관리대장'!$C$5:$C$204,MATCH(C1051,'연차관리대장'!$A$5:$A$204,0)),""))</f>
        <v/>
      </c>
      <c r="F1051" s="12" t="n"/>
      <c r="G1051" s="12" t="n"/>
      <c r="H1051" s="12">
        <f>IF(F1051="","",IF(OR(F1051="오전 반차",F1051="오후 반차"),0.5,IF(F1051="연차",N(G1051),0)))</f>
        <v/>
      </c>
      <c r="I1051" s="7" t="n"/>
      <c r="J1051" s="12" t="n"/>
      <c r="K1051" s="12" t="n"/>
      <c r="L1051" s="14" t="n"/>
      <c r="M1051" s="12">
        <f>IF(AND(C1051="",F1051=""),"",IF(C1051="","사번 미기재",IF(ISNA(MATCH(C1051,'연차관리대장'!$A$5:$A$204,0)),"대장에 없는 사번",IF(A1051="","사용일 미기재",IF(AND(F1051="연차",G1051=""),"일수 미기재",IF(AND(G1051&lt;&gt;"",ISNUMBER(SEARCH("반차",F1051)),N(G1051)&lt;&gt;0.5),"반차는 0.5일",""))))))</f>
        <v/>
      </c>
    </row>
    <row r="1052">
      <c r="A1052" s="7" t="n"/>
      <c r="B1052" s="7" t="n"/>
      <c r="C1052" s="12" t="n"/>
      <c r="D1052" s="12">
        <f>IF(C1052="","",IFERROR(INDEX('연차관리대장'!$B$5:$B$204,MATCH(C1052,'연차관리대장'!$A$5:$A$204,0)),""))</f>
        <v/>
      </c>
      <c r="E1052" s="12">
        <f>IF(C1052="","",IFERROR(INDEX('연차관리대장'!$C$5:$C$204,MATCH(C1052,'연차관리대장'!$A$5:$A$204,0)),""))</f>
        <v/>
      </c>
      <c r="F1052" s="12" t="n"/>
      <c r="G1052" s="12" t="n"/>
      <c r="H1052" s="12">
        <f>IF(F1052="","",IF(OR(F1052="오전 반차",F1052="오후 반차"),0.5,IF(F1052="연차",N(G1052),0)))</f>
        <v/>
      </c>
      <c r="I1052" s="7" t="n"/>
      <c r="J1052" s="12" t="n"/>
      <c r="K1052" s="12" t="n"/>
      <c r="L1052" s="14" t="n"/>
      <c r="M1052" s="12">
        <f>IF(AND(C1052="",F1052=""),"",IF(C1052="","사번 미기재",IF(ISNA(MATCH(C1052,'연차관리대장'!$A$5:$A$204,0)),"대장에 없는 사번",IF(A1052="","사용일 미기재",IF(AND(F1052="연차",G1052=""),"일수 미기재",IF(AND(G1052&lt;&gt;"",ISNUMBER(SEARCH("반차",F1052)),N(G1052)&lt;&gt;0.5),"반차는 0.5일",""))))))</f>
        <v/>
      </c>
    </row>
    <row r="1053">
      <c r="A1053" s="7" t="n"/>
      <c r="B1053" s="7" t="n"/>
      <c r="C1053" s="12" t="n"/>
      <c r="D1053" s="12">
        <f>IF(C1053="","",IFERROR(INDEX('연차관리대장'!$B$5:$B$204,MATCH(C1053,'연차관리대장'!$A$5:$A$204,0)),""))</f>
        <v/>
      </c>
      <c r="E1053" s="12">
        <f>IF(C1053="","",IFERROR(INDEX('연차관리대장'!$C$5:$C$204,MATCH(C1053,'연차관리대장'!$A$5:$A$204,0)),""))</f>
        <v/>
      </c>
      <c r="F1053" s="12" t="n"/>
      <c r="G1053" s="12" t="n"/>
      <c r="H1053" s="12">
        <f>IF(F1053="","",IF(OR(F1053="오전 반차",F1053="오후 반차"),0.5,IF(F1053="연차",N(G1053),0)))</f>
        <v/>
      </c>
      <c r="I1053" s="7" t="n"/>
      <c r="J1053" s="12" t="n"/>
      <c r="K1053" s="12" t="n"/>
      <c r="L1053" s="14" t="n"/>
      <c r="M1053" s="12">
        <f>IF(AND(C1053="",F1053=""),"",IF(C1053="","사번 미기재",IF(ISNA(MATCH(C1053,'연차관리대장'!$A$5:$A$204,0)),"대장에 없는 사번",IF(A1053="","사용일 미기재",IF(AND(F1053="연차",G1053=""),"일수 미기재",IF(AND(G1053&lt;&gt;"",ISNUMBER(SEARCH("반차",F1053)),N(G1053)&lt;&gt;0.5),"반차는 0.5일",""))))))</f>
        <v/>
      </c>
    </row>
    <row r="1054">
      <c r="A1054" s="7" t="n"/>
      <c r="B1054" s="7" t="n"/>
      <c r="C1054" s="12" t="n"/>
      <c r="D1054" s="12">
        <f>IF(C1054="","",IFERROR(INDEX('연차관리대장'!$B$5:$B$204,MATCH(C1054,'연차관리대장'!$A$5:$A$204,0)),""))</f>
        <v/>
      </c>
      <c r="E1054" s="12">
        <f>IF(C1054="","",IFERROR(INDEX('연차관리대장'!$C$5:$C$204,MATCH(C1054,'연차관리대장'!$A$5:$A$204,0)),""))</f>
        <v/>
      </c>
      <c r="F1054" s="12" t="n"/>
      <c r="G1054" s="12" t="n"/>
      <c r="H1054" s="12">
        <f>IF(F1054="","",IF(OR(F1054="오전 반차",F1054="오후 반차"),0.5,IF(F1054="연차",N(G1054),0)))</f>
        <v/>
      </c>
      <c r="I1054" s="7" t="n"/>
      <c r="J1054" s="12" t="n"/>
      <c r="K1054" s="12" t="n"/>
      <c r="L1054" s="14" t="n"/>
      <c r="M1054" s="12">
        <f>IF(AND(C1054="",F1054=""),"",IF(C1054="","사번 미기재",IF(ISNA(MATCH(C1054,'연차관리대장'!$A$5:$A$204,0)),"대장에 없는 사번",IF(A1054="","사용일 미기재",IF(AND(F1054="연차",G1054=""),"일수 미기재",IF(AND(G1054&lt;&gt;"",ISNUMBER(SEARCH("반차",F1054)),N(G1054)&lt;&gt;0.5),"반차는 0.5일",""))))))</f>
        <v/>
      </c>
    </row>
    <row r="1055">
      <c r="A1055" s="7" t="n"/>
      <c r="B1055" s="7" t="n"/>
      <c r="C1055" s="12" t="n"/>
      <c r="D1055" s="12">
        <f>IF(C1055="","",IFERROR(INDEX('연차관리대장'!$B$5:$B$204,MATCH(C1055,'연차관리대장'!$A$5:$A$204,0)),""))</f>
        <v/>
      </c>
      <c r="E1055" s="12">
        <f>IF(C1055="","",IFERROR(INDEX('연차관리대장'!$C$5:$C$204,MATCH(C1055,'연차관리대장'!$A$5:$A$204,0)),""))</f>
        <v/>
      </c>
      <c r="F1055" s="12" t="n"/>
      <c r="G1055" s="12" t="n"/>
      <c r="H1055" s="12">
        <f>IF(F1055="","",IF(OR(F1055="오전 반차",F1055="오후 반차"),0.5,IF(F1055="연차",N(G1055),0)))</f>
        <v/>
      </c>
      <c r="I1055" s="7" t="n"/>
      <c r="J1055" s="12" t="n"/>
      <c r="K1055" s="12" t="n"/>
      <c r="L1055" s="14" t="n"/>
      <c r="M1055" s="12">
        <f>IF(AND(C1055="",F1055=""),"",IF(C1055="","사번 미기재",IF(ISNA(MATCH(C1055,'연차관리대장'!$A$5:$A$204,0)),"대장에 없는 사번",IF(A1055="","사용일 미기재",IF(AND(F1055="연차",G1055=""),"일수 미기재",IF(AND(G1055&lt;&gt;"",ISNUMBER(SEARCH("반차",F1055)),N(G1055)&lt;&gt;0.5),"반차는 0.5일",""))))))</f>
        <v/>
      </c>
    </row>
    <row r="1056">
      <c r="A1056" s="7" t="n"/>
      <c r="B1056" s="7" t="n"/>
      <c r="C1056" s="12" t="n"/>
      <c r="D1056" s="12">
        <f>IF(C1056="","",IFERROR(INDEX('연차관리대장'!$B$5:$B$204,MATCH(C1056,'연차관리대장'!$A$5:$A$204,0)),""))</f>
        <v/>
      </c>
      <c r="E1056" s="12">
        <f>IF(C1056="","",IFERROR(INDEX('연차관리대장'!$C$5:$C$204,MATCH(C1056,'연차관리대장'!$A$5:$A$204,0)),""))</f>
        <v/>
      </c>
      <c r="F1056" s="12" t="n"/>
      <c r="G1056" s="12" t="n"/>
      <c r="H1056" s="12">
        <f>IF(F1056="","",IF(OR(F1056="오전 반차",F1056="오후 반차"),0.5,IF(F1056="연차",N(G1056),0)))</f>
        <v/>
      </c>
      <c r="I1056" s="7" t="n"/>
      <c r="J1056" s="12" t="n"/>
      <c r="K1056" s="12" t="n"/>
      <c r="L1056" s="14" t="n"/>
      <c r="M1056" s="12">
        <f>IF(AND(C1056="",F1056=""),"",IF(C1056="","사번 미기재",IF(ISNA(MATCH(C1056,'연차관리대장'!$A$5:$A$204,0)),"대장에 없는 사번",IF(A1056="","사용일 미기재",IF(AND(F1056="연차",G1056=""),"일수 미기재",IF(AND(G1056&lt;&gt;"",ISNUMBER(SEARCH("반차",F1056)),N(G1056)&lt;&gt;0.5),"반차는 0.5일",""))))))</f>
        <v/>
      </c>
    </row>
    <row r="1057">
      <c r="A1057" s="7" t="n"/>
      <c r="B1057" s="7" t="n"/>
      <c r="C1057" s="12" t="n"/>
      <c r="D1057" s="12">
        <f>IF(C1057="","",IFERROR(INDEX('연차관리대장'!$B$5:$B$204,MATCH(C1057,'연차관리대장'!$A$5:$A$204,0)),""))</f>
        <v/>
      </c>
      <c r="E1057" s="12">
        <f>IF(C1057="","",IFERROR(INDEX('연차관리대장'!$C$5:$C$204,MATCH(C1057,'연차관리대장'!$A$5:$A$204,0)),""))</f>
        <v/>
      </c>
      <c r="F1057" s="12" t="n"/>
      <c r="G1057" s="12" t="n"/>
      <c r="H1057" s="12">
        <f>IF(F1057="","",IF(OR(F1057="오전 반차",F1057="오후 반차"),0.5,IF(F1057="연차",N(G1057),0)))</f>
        <v/>
      </c>
      <c r="I1057" s="7" t="n"/>
      <c r="J1057" s="12" t="n"/>
      <c r="K1057" s="12" t="n"/>
      <c r="L1057" s="14" t="n"/>
      <c r="M1057" s="12">
        <f>IF(AND(C1057="",F1057=""),"",IF(C1057="","사번 미기재",IF(ISNA(MATCH(C1057,'연차관리대장'!$A$5:$A$204,0)),"대장에 없는 사번",IF(A1057="","사용일 미기재",IF(AND(F1057="연차",G1057=""),"일수 미기재",IF(AND(G1057&lt;&gt;"",ISNUMBER(SEARCH("반차",F1057)),N(G1057)&lt;&gt;0.5),"반차는 0.5일",""))))))</f>
        <v/>
      </c>
    </row>
    <row r="1058">
      <c r="A1058" s="7" t="n"/>
      <c r="B1058" s="7" t="n"/>
      <c r="C1058" s="12" t="n"/>
      <c r="D1058" s="12">
        <f>IF(C1058="","",IFERROR(INDEX('연차관리대장'!$B$5:$B$204,MATCH(C1058,'연차관리대장'!$A$5:$A$204,0)),""))</f>
        <v/>
      </c>
      <c r="E1058" s="12">
        <f>IF(C1058="","",IFERROR(INDEX('연차관리대장'!$C$5:$C$204,MATCH(C1058,'연차관리대장'!$A$5:$A$204,0)),""))</f>
        <v/>
      </c>
      <c r="F1058" s="12" t="n"/>
      <c r="G1058" s="12" t="n"/>
      <c r="H1058" s="12">
        <f>IF(F1058="","",IF(OR(F1058="오전 반차",F1058="오후 반차"),0.5,IF(F1058="연차",N(G1058),0)))</f>
        <v/>
      </c>
      <c r="I1058" s="7" t="n"/>
      <c r="J1058" s="12" t="n"/>
      <c r="K1058" s="12" t="n"/>
      <c r="L1058" s="14" t="n"/>
      <c r="M1058" s="12">
        <f>IF(AND(C1058="",F1058=""),"",IF(C1058="","사번 미기재",IF(ISNA(MATCH(C1058,'연차관리대장'!$A$5:$A$204,0)),"대장에 없는 사번",IF(A1058="","사용일 미기재",IF(AND(F1058="연차",G1058=""),"일수 미기재",IF(AND(G1058&lt;&gt;"",ISNUMBER(SEARCH("반차",F1058)),N(G1058)&lt;&gt;0.5),"반차는 0.5일",""))))))</f>
        <v/>
      </c>
    </row>
    <row r="1059">
      <c r="A1059" s="7" t="n"/>
      <c r="B1059" s="7" t="n"/>
      <c r="C1059" s="12" t="n"/>
      <c r="D1059" s="12">
        <f>IF(C1059="","",IFERROR(INDEX('연차관리대장'!$B$5:$B$204,MATCH(C1059,'연차관리대장'!$A$5:$A$204,0)),""))</f>
        <v/>
      </c>
      <c r="E1059" s="12">
        <f>IF(C1059="","",IFERROR(INDEX('연차관리대장'!$C$5:$C$204,MATCH(C1059,'연차관리대장'!$A$5:$A$204,0)),""))</f>
        <v/>
      </c>
      <c r="F1059" s="12" t="n"/>
      <c r="G1059" s="12" t="n"/>
      <c r="H1059" s="12">
        <f>IF(F1059="","",IF(OR(F1059="오전 반차",F1059="오후 반차"),0.5,IF(F1059="연차",N(G1059),0)))</f>
        <v/>
      </c>
      <c r="I1059" s="7" t="n"/>
      <c r="J1059" s="12" t="n"/>
      <c r="K1059" s="12" t="n"/>
      <c r="L1059" s="14" t="n"/>
      <c r="M1059" s="12">
        <f>IF(AND(C1059="",F1059=""),"",IF(C1059="","사번 미기재",IF(ISNA(MATCH(C1059,'연차관리대장'!$A$5:$A$204,0)),"대장에 없는 사번",IF(A1059="","사용일 미기재",IF(AND(F1059="연차",G1059=""),"일수 미기재",IF(AND(G1059&lt;&gt;"",ISNUMBER(SEARCH("반차",F1059)),N(G1059)&lt;&gt;0.5),"반차는 0.5일",""))))))</f>
        <v/>
      </c>
    </row>
    <row r="1060">
      <c r="A1060" s="7" t="n"/>
      <c r="B1060" s="7" t="n"/>
      <c r="C1060" s="12" t="n"/>
      <c r="D1060" s="12">
        <f>IF(C1060="","",IFERROR(INDEX('연차관리대장'!$B$5:$B$204,MATCH(C1060,'연차관리대장'!$A$5:$A$204,0)),""))</f>
        <v/>
      </c>
      <c r="E1060" s="12">
        <f>IF(C1060="","",IFERROR(INDEX('연차관리대장'!$C$5:$C$204,MATCH(C1060,'연차관리대장'!$A$5:$A$204,0)),""))</f>
        <v/>
      </c>
      <c r="F1060" s="12" t="n"/>
      <c r="G1060" s="12" t="n"/>
      <c r="H1060" s="12">
        <f>IF(F1060="","",IF(OR(F1060="오전 반차",F1060="오후 반차"),0.5,IF(F1060="연차",N(G1060),0)))</f>
        <v/>
      </c>
      <c r="I1060" s="7" t="n"/>
      <c r="J1060" s="12" t="n"/>
      <c r="K1060" s="12" t="n"/>
      <c r="L1060" s="14" t="n"/>
      <c r="M1060" s="12">
        <f>IF(AND(C1060="",F1060=""),"",IF(C1060="","사번 미기재",IF(ISNA(MATCH(C1060,'연차관리대장'!$A$5:$A$204,0)),"대장에 없는 사번",IF(A1060="","사용일 미기재",IF(AND(F1060="연차",G1060=""),"일수 미기재",IF(AND(G1060&lt;&gt;"",ISNUMBER(SEARCH("반차",F1060)),N(G1060)&lt;&gt;0.5),"반차는 0.5일",""))))))</f>
        <v/>
      </c>
    </row>
    <row r="1061">
      <c r="A1061" s="7" t="n"/>
      <c r="B1061" s="7" t="n"/>
      <c r="C1061" s="12" t="n"/>
      <c r="D1061" s="12">
        <f>IF(C1061="","",IFERROR(INDEX('연차관리대장'!$B$5:$B$204,MATCH(C1061,'연차관리대장'!$A$5:$A$204,0)),""))</f>
        <v/>
      </c>
      <c r="E1061" s="12">
        <f>IF(C1061="","",IFERROR(INDEX('연차관리대장'!$C$5:$C$204,MATCH(C1061,'연차관리대장'!$A$5:$A$204,0)),""))</f>
        <v/>
      </c>
      <c r="F1061" s="12" t="n"/>
      <c r="G1061" s="12" t="n"/>
      <c r="H1061" s="12">
        <f>IF(F1061="","",IF(OR(F1061="오전 반차",F1061="오후 반차"),0.5,IF(F1061="연차",N(G1061),0)))</f>
        <v/>
      </c>
      <c r="I1061" s="7" t="n"/>
      <c r="J1061" s="12" t="n"/>
      <c r="K1061" s="12" t="n"/>
      <c r="L1061" s="14" t="n"/>
      <c r="M1061" s="12">
        <f>IF(AND(C1061="",F1061=""),"",IF(C1061="","사번 미기재",IF(ISNA(MATCH(C1061,'연차관리대장'!$A$5:$A$204,0)),"대장에 없는 사번",IF(A1061="","사용일 미기재",IF(AND(F1061="연차",G1061=""),"일수 미기재",IF(AND(G1061&lt;&gt;"",ISNUMBER(SEARCH("반차",F1061)),N(G1061)&lt;&gt;0.5),"반차는 0.5일",""))))))</f>
        <v/>
      </c>
    </row>
    <row r="1062">
      <c r="A1062" s="7" t="n"/>
      <c r="B1062" s="7" t="n"/>
      <c r="C1062" s="12" t="n"/>
      <c r="D1062" s="12">
        <f>IF(C1062="","",IFERROR(INDEX('연차관리대장'!$B$5:$B$204,MATCH(C1062,'연차관리대장'!$A$5:$A$204,0)),""))</f>
        <v/>
      </c>
      <c r="E1062" s="12">
        <f>IF(C1062="","",IFERROR(INDEX('연차관리대장'!$C$5:$C$204,MATCH(C1062,'연차관리대장'!$A$5:$A$204,0)),""))</f>
        <v/>
      </c>
      <c r="F1062" s="12" t="n"/>
      <c r="G1062" s="12" t="n"/>
      <c r="H1062" s="12">
        <f>IF(F1062="","",IF(OR(F1062="오전 반차",F1062="오후 반차"),0.5,IF(F1062="연차",N(G1062),0)))</f>
        <v/>
      </c>
      <c r="I1062" s="7" t="n"/>
      <c r="J1062" s="12" t="n"/>
      <c r="K1062" s="12" t="n"/>
      <c r="L1062" s="14" t="n"/>
      <c r="M1062" s="12">
        <f>IF(AND(C1062="",F1062=""),"",IF(C1062="","사번 미기재",IF(ISNA(MATCH(C1062,'연차관리대장'!$A$5:$A$204,0)),"대장에 없는 사번",IF(A1062="","사용일 미기재",IF(AND(F1062="연차",G1062=""),"일수 미기재",IF(AND(G1062&lt;&gt;"",ISNUMBER(SEARCH("반차",F1062)),N(G1062)&lt;&gt;0.5),"반차는 0.5일",""))))))</f>
        <v/>
      </c>
    </row>
    <row r="1063">
      <c r="A1063" s="7" t="n"/>
      <c r="B1063" s="7" t="n"/>
      <c r="C1063" s="12" t="n"/>
      <c r="D1063" s="12">
        <f>IF(C1063="","",IFERROR(INDEX('연차관리대장'!$B$5:$B$204,MATCH(C1063,'연차관리대장'!$A$5:$A$204,0)),""))</f>
        <v/>
      </c>
      <c r="E1063" s="12">
        <f>IF(C1063="","",IFERROR(INDEX('연차관리대장'!$C$5:$C$204,MATCH(C1063,'연차관리대장'!$A$5:$A$204,0)),""))</f>
        <v/>
      </c>
      <c r="F1063" s="12" t="n"/>
      <c r="G1063" s="12" t="n"/>
      <c r="H1063" s="12">
        <f>IF(F1063="","",IF(OR(F1063="오전 반차",F1063="오후 반차"),0.5,IF(F1063="연차",N(G1063),0)))</f>
        <v/>
      </c>
      <c r="I1063" s="7" t="n"/>
      <c r="J1063" s="12" t="n"/>
      <c r="K1063" s="12" t="n"/>
      <c r="L1063" s="14" t="n"/>
      <c r="M1063" s="12">
        <f>IF(AND(C1063="",F1063=""),"",IF(C1063="","사번 미기재",IF(ISNA(MATCH(C1063,'연차관리대장'!$A$5:$A$204,0)),"대장에 없는 사번",IF(A1063="","사용일 미기재",IF(AND(F1063="연차",G1063=""),"일수 미기재",IF(AND(G1063&lt;&gt;"",ISNUMBER(SEARCH("반차",F1063)),N(G1063)&lt;&gt;0.5),"반차는 0.5일",""))))))</f>
        <v/>
      </c>
    </row>
    <row r="1064">
      <c r="A1064" s="7" t="n"/>
      <c r="B1064" s="7" t="n"/>
      <c r="C1064" s="12" t="n"/>
      <c r="D1064" s="12">
        <f>IF(C1064="","",IFERROR(INDEX('연차관리대장'!$B$5:$B$204,MATCH(C1064,'연차관리대장'!$A$5:$A$204,0)),""))</f>
        <v/>
      </c>
      <c r="E1064" s="12">
        <f>IF(C1064="","",IFERROR(INDEX('연차관리대장'!$C$5:$C$204,MATCH(C1064,'연차관리대장'!$A$5:$A$204,0)),""))</f>
        <v/>
      </c>
      <c r="F1064" s="12" t="n"/>
      <c r="G1064" s="12" t="n"/>
      <c r="H1064" s="12">
        <f>IF(F1064="","",IF(OR(F1064="오전 반차",F1064="오후 반차"),0.5,IF(F1064="연차",N(G1064),0)))</f>
        <v/>
      </c>
      <c r="I1064" s="7" t="n"/>
      <c r="J1064" s="12" t="n"/>
      <c r="K1064" s="12" t="n"/>
      <c r="L1064" s="14" t="n"/>
      <c r="M1064" s="12">
        <f>IF(AND(C1064="",F1064=""),"",IF(C1064="","사번 미기재",IF(ISNA(MATCH(C1064,'연차관리대장'!$A$5:$A$204,0)),"대장에 없는 사번",IF(A1064="","사용일 미기재",IF(AND(F1064="연차",G1064=""),"일수 미기재",IF(AND(G1064&lt;&gt;"",ISNUMBER(SEARCH("반차",F1064)),N(G1064)&lt;&gt;0.5),"반차는 0.5일",""))))))</f>
        <v/>
      </c>
    </row>
    <row r="1065">
      <c r="A1065" s="7" t="n"/>
      <c r="B1065" s="7" t="n"/>
      <c r="C1065" s="12" t="n"/>
      <c r="D1065" s="12">
        <f>IF(C1065="","",IFERROR(INDEX('연차관리대장'!$B$5:$B$204,MATCH(C1065,'연차관리대장'!$A$5:$A$204,0)),""))</f>
        <v/>
      </c>
      <c r="E1065" s="12">
        <f>IF(C1065="","",IFERROR(INDEX('연차관리대장'!$C$5:$C$204,MATCH(C1065,'연차관리대장'!$A$5:$A$204,0)),""))</f>
        <v/>
      </c>
      <c r="F1065" s="12" t="n"/>
      <c r="G1065" s="12" t="n"/>
      <c r="H1065" s="12">
        <f>IF(F1065="","",IF(OR(F1065="오전 반차",F1065="오후 반차"),0.5,IF(F1065="연차",N(G1065),0)))</f>
        <v/>
      </c>
      <c r="I1065" s="7" t="n"/>
      <c r="J1065" s="12" t="n"/>
      <c r="K1065" s="12" t="n"/>
      <c r="L1065" s="14" t="n"/>
      <c r="M1065" s="12">
        <f>IF(AND(C1065="",F1065=""),"",IF(C1065="","사번 미기재",IF(ISNA(MATCH(C1065,'연차관리대장'!$A$5:$A$204,0)),"대장에 없는 사번",IF(A1065="","사용일 미기재",IF(AND(F1065="연차",G1065=""),"일수 미기재",IF(AND(G1065&lt;&gt;"",ISNUMBER(SEARCH("반차",F1065)),N(G1065)&lt;&gt;0.5),"반차는 0.5일",""))))))</f>
        <v/>
      </c>
    </row>
    <row r="1066">
      <c r="A1066" s="7" t="n"/>
      <c r="B1066" s="7" t="n"/>
      <c r="C1066" s="12" t="n"/>
      <c r="D1066" s="12">
        <f>IF(C1066="","",IFERROR(INDEX('연차관리대장'!$B$5:$B$204,MATCH(C1066,'연차관리대장'!$A$5:$A$204,0)),""))</f>
        <v/>
      </c>
      <c r="E1066" s="12">
        <f>IF(C1066="","",IFERROR(INDEX('연차관리대장'!$C$5:$C$204,MATCH(C1066,'연차관리대장'!$A$5:$A$204,0)),""))</f>
        <v/>
      </c>
      <c r="F1066" s="12" t="n"/>
      <c r="G1066" s="12" t="n"/>
      <c r="H1066" s="12">
        <f>IF(F1066="","",IF(OR(F1066="오전 반차",F1066="오후 반차"),0.5,IF(F1066="연차",N(G1066),0)))</f>
        <v/>
      </c>
      <c r="I1066" s="7" t="n"/>
      <c r="J1066" s="12" t="n"/>
      <c r="K1066" s="12" t="n"/>
      <c r="L1066" s="14" t="n"/>
      <c r="M1066" s="12">
        <f>IF(AND(C1066="",F1066=""),"",IF(C1066="","사번 미기재",IF(ISNA(MATCH(C1066,'연차관리대장'!$A$5:$A$204,0)),"대장에 없는 사번",IF(A1066="","사용일 미기재",IF(AND(F1066="연차",G1066=""),"일수 미기재",IF(AND(G1066&lt;&gt;"",ISNUMBER(SEARCH("반차",F1066)),N(G1066)&lt;&gt;0.5),"반차는 0.5일",""))))))</f>
        <v/>
      </c>
    </row>
    <row r="1067">
      <c r="A1067" s="7" t="n"/>
      <c r="B1067" s="7" t="n"/>
      <c r="C1067" s="12" t="n"/>
      <c r="D1067" s="12">
        <f>IF(C1067="","",IFERROR(INDEX('연차관리대장'!$B$5:$B$204,MATCH(C1067,'연차관리대장'!$A$5:$A$204,0)),""))</f>
        <v/>
      </c>
      <c r="E1067" s="12">
        <f>IF(C1067="","",IFERROR(INDEX('연차관리대장'!$C$5:$C$204,MATCH(C1067,'연차관리대장'!$A$5:$A$204,0)),""))</f>
        <v/>
      </c>
      <c r="F1067" s="12" t="n"/>
      <c r="G1067" s="12" t="n"/>
      <c r="H1067" s="12">
        <f>IF(F1067="","",IF(OR(F1067="오전 반차",F1067="오후 반차"),0.5,IF(F1067="연차",N(G1067),0)))</f>
        <v/>
      </c>
      <c r="I1067" s="7" t="n"/>
      <c r="J1067" s="12" t="n"/>
      <c r="K1067" s="12" t="n"/>
      <c r="L1067" s="14" t="n"/>
      <c r="M1067" s="12">
        <f>IF(AND(C1067="",F1067=""),"",IF(C1067="","사번 미기재",IF(ISNA(MATCH(C1067,'연차관리대장'!$A$5:$A$204,0)),"대장에 없는 사번",IF(A1067="","사용일 미기재",IF(AND(F1067="연차",G1067=""),"일수 미기재",IF(AND(G1067&lt;&gt;"",ISNUMBER(SEARCH("반차",F1067)),N(G1067)&lt;&gt;0.5),"반차는 0.5일",""))))))</f>
        <v/>
      </c>
    </row>
    <row r="1068">
      <c r="A1068" s="7" t="n"/>
      <c r="B1068" s="7" t="n"/>
      <c r="C1068" s="12" t="n"/>
      <c r="D1068" s="12">
        <f>IF(C1068="","",IFERROR(INDEX('연차관리대장'!$B$5:$B$204,MATCH(C1068,'연차관리대장'!$A$5:$A$204,0)),""))</f>
        <v/>
      </c>
      <c r="E1068" s="12">
        <f>IF(C1068="","",IFERROR(INDEX('연차관리대장'!$C$5:$C$204,MATCH(C1068,'연차관리대장'!$A$5:$A$204,0)),""))</f>
        <v/>
      </c>
      <c r="F1068" s="12" t="n"/>
      <c r="G1068" s="12" t="n"/>
      <c r="H1068" s="12">
        <f>IF(F1068="","",IF(OR(F1068="오전 반차",F1068="오후 반차"),0.5,IF(F1068="연차",N(G1068),0)))</f>
        <v/>
      </c>
      <c r="I1068" s="7" t="n"/>
      <c r="J1068" s="12" t="n"/>
      <c r="K1068" s="12" t="n"/>
      <c r="L1068" s="14" t="n"/>
      <c r="M1068" s="12">
        <f>IF(AND(C1068="",F1068=""),"",IF(C1068="","사번 미기재",IF(ISNA(MATCH(C1068,'연차관리대장'!$A$5:$A$204,0)),"대장에 없는 사번",IF(A1068="","사용일 미기재",IF(AND(F1068="연차",G1068=""),"일수 미기재",IF(AND(G1068&lt;&gt;"",ISNUMBER(SEARCH("반차",F1068)),N(G1068)&lt;&gt;0.5),"반차는 0.5일",""))))))</f>
        <v/>
      </c>
    </row>
    <row r="1069">
      <c r="A1069" s="7" t="n"/>
      <c r="B1069" s="7" t="n"/>
      <c r="C1069" s="12" t="n"/>
      <c r="D1069" s="12">
        <f>IF(C1069="","",IFERROR(INDEX('연차관리대장'!$B$5:$B$204,MATCH(C1069,'연차관리대장'!$A$5:$A$204,0)),""))</f>
        <v/>
      </c>
      <c r="E1069" s="12">
        <f>IF(C1069="","",IFERROR(INDEX('연차관리대장'!$C$5:$C$204,MATCH(C1069,'연차관리대장'!$A$5:$A$204,0)),""))</f>
        <v/>
      </c>
      <c r="F1069" s="12" t="n"/>
      <c r="G1069" s="12" t="n"/>
      <c r="H1069" s="12">
        <f>IF(F1069="","",IF(OR(F1069="오전 반차",F1069="오후 반차"),0.5,IF(F1069="연차",N(G1069),0)))</f>
        <v/>
      </c>
      <c r="I1069" s="7" t="n"/>
      <c r="J1069" s="12" t="n"/>
      <c r="K1069" s="12" t="n"/>
      <c r="L1069" s="14" t="n"/>
      <c r="M1069" s="12">
        <f>IF(AND(C1069="",F1069=""),"",IF(C1069="","사번 미기재",IF(ISNA(MATCH(C1069,'연차관리대장'!$A$5:$A$204,0)),"대장에 없는 사번",IF(A1069="","사용일 미기재",IF(AND(F1069="연차",G1069=""),"일수 미기재",IF(AND(G1069&lt;&gt;"",ISNUMBER(SEARCH("반차",F1069)),N(G1069)&lt;&gt;0.5),"반차는 0.5일",""))))))</f>
        <v/>
      </c>
    </row>
    <row r="1070">
      <c r="A1070" s="7" t="n"/>
      <c r="B1070" s="7" t="n"/>
      <c r="C1070" s="12" t="n"/>
      <c r="D1070" s="12">
        <f>IF(C1070="","",IFERROR(INDEX('연차관리대장'!$B$5:$B$204,MATCH(C1070,'연차관리대장'!$A$5:$A$204,0)),""))</f>
        <v/>
      </c>
      <c r="E1070" s="12">
        <f>IF(C1070="","",IFERROR(INDEX('연차관리대장'!$C$5:$C$204,MATCH(C1070,'연차관리대장'!$A$5:$A$204,0)),""))</f>
        <v/>
      </c>
      <c r="F1070" s="12" t="n"/>
      <c r="G1070" s="12" t="n"/>
      <c r="H1070" s="12">
        <f>IF(F1070="","",IF(OR(F1070="오전 반차",F1070="오후 반차"),0.5,IF(F1070="연차",N(G1070),0)))</f>
        <v/>
      </c>
      <c r="I1070" s="7" t="n"/>
      <c r="J1070" s="12" t="n"/>
      <c r="K1070" s="12" t="n"/>
      <c r="L1070" s="14" t="n"/>
      <c r="M1070" s="12">
        <f>IF(AND(C1070="",F1070=""),"",IF(C1070="","사번 미기재",IF(ISNA(MATCH(C1070,'연차관리대장'!$A$5:$A$204,0)),"대장에 없는 사번",IF(A1070="","사용일 미기재",IF(AND(F1070="연차",G1070=""),"일수 미기재",IF(AND(G1070&lt;&gt;"",ISNUMBER(SEARCH("반차",F1070)),N(G1070)&lt;&gt;0.5),"반차는 0.5일",""))))))</f>
        <v/>
      </c>
    </row>
    <row r="1071">
      <c r="A1071" s="7" t="n"/>
      <c r="B1071" s="7" t="n"/>
      <c r="C1071" s="12" t="n"/>
      <c r="D1071" s="12">
        <f>IF(C1071="","",IFERROR(INDEX('연차관리대장'!$B$5:$B$204,MATCH(C1071,'연차관리대장'!$A$5:$A$204,0)),""))</f>
        <v/>
      </c>
      <c r="E1071" s="12">
        <f>IF(C1071="","",IFERROR(INDEX('연차관리대장'!$C$5:$C$204,MATCH(C1071,'연차관리대장'!$A$5:$A$204,0)),""))</f>
        <v/>
      </c>
      <c r="F1071" s="12" t="n"/>
      <c r="G1071" s="12" t="n"/>
      <c r="H1071" s="12">
        <f>IF(F1071="","",IF(OR(F1071="오전 반차",F1071="오후 반차"),0.5,IF(F1071="연차",N(G1071),0)))</f>
        <v/>
      </c>
      <c r="I1071" s="7" t="n"/>
      <c r="J1071" s="12" t="n"/>
      <c r="K1071" s="12" t="n"/>
      <c r="L1071" s="14" t="n"/>
      <c r="M1071" s="12">
        <f>IF(AND(C1071="",F1071=""),"",IF(C1071="","사번 미기재",IF(ISNA(MATCH(C1071,'연차관리대장'!$A$5:$A$204,0)),"대장에 없는 사번",IF(A1071="","사용일 미기재",IF(AND(F1071="연차",G1071=""),"일수 미기재",IF(AND(G1071&lt;&gt;"",ISNUMBER(SEARCH("반차",F1071)),N(G1071)&lt;&gt;0.5),"반차는 0.5일",""))))))</f>
        <v/>
      </c>
    </row>
    <row r="1072">
      <c r="A1072" s="7" t="n"/>
      <c r="B1072" s="7" t="n"/>
      <c r="C1072" s="12" t="n"/>
      <c r="D1072" s="12">
        <f>IF(C1072="","",IFERROR(INDEX('연차관리대장'!$B$5:$B$204,MATCH(C1072,'연차관리대장'!$A$5:$A$204,0)),""))</f>
        <v/>
      </c>
      <c r="E1072" s="12">
        <f>IF(C1072="","",IFERROR(INDEX('연차관리대장'!$C$5:$C$204,MATCH(C1072,'연차관리대장'!$A$5:$A$204,0)),""))</f>
        <v/>
      </c>
      <c r="F1072" s="12" t="n"/>
      <c r="G1072" s="12" t="n"/>
      <c r="H1072" s="12">
        <f>IF(F1072="","",IF(OR(F1072="오전 반차",F1072="오후 반차"),0.5,IF(F1072="연차",N(G1072),0)))</f>
        <v/>
      </c>
      <c r="I1072" s="7" t="n"/>
      <c r="J1072" s="12" t="n"/>
      <c r="K1072" s="12" t="n"/>
      <c r="L1072" s="14" t="n"/>
      <c r="M1072" s="12">
        <f>IF(AND(C1072="",F1072=""),"",IF(C1072="","사번 미기재",IF(ISNA(MATCH(C1072,'연차관리대장'!$A$5:$A$204,0)),"대장에 없는 사번",IF(A1072="","사용일 미기재",IF(AND(F1072="연차",G1072=""),"일수 미기재",IF(AND(G1072&lt;&gt;"",ISNUMBER(SEARCH("반차",F1072)),N(G1072)&lt;&gt;0.5),"반차는 0.5일",""))))))</f>
        <v/>
      </c>
    </row>
    <row r="1073">
      <c r="A1073" s="7" t="n"/>
      <c r="B1073" s="7" t="n"/>
      <c r="C1073" s="12" t="n"/>
      <c r="D1073" s="12">
        <f>IF(C1073="","",IFERROR(INDEX('연차관리대장'!$B$5:$B$204,MATCH(C1073,'연차관리대장'!$A$5:$A$204,0)),""))</f>
        <v/>
      </c>
      <c r="E1073" s="12">
        <f>IF(C1073="","",IFERROR(INDEX('연차관리대장'!$C$5:$C$204,MATCH(C1073,'연차관리대장'!$A$5:$A$204,0)),""))</f>
        <v/>
      </c>
      <c r="F1073" s="12" t="n"/>
      <c r="G1073" s="12" t="n"/>
      <c r="H1073" s="12">
        <f>IF(F1073="","",IF(OR(F1073="오전 반차",F1073="오후 반차"),0.5,IF(F1073="연차",N(G1073),0)))</f>
        <v/>
      </c>
      <c r="I1073" s="7" t="n"/>
      <c r="J1073" s="12" t="n"/>
      <c r="K1073" s="12" t="n"/>
      <c r="L1073" s="14" t="n"/>
      <c r="M1073" s="12">
        <f>IF(AND(C1073="",F1073=""),"",IF(C1073="","사번 미기재",IF(ISNA(MATCH(C1073,'연차관리대장'!$A$5:$A$204,0)),"대장에 없는 사번",IF(A1073="","사용일 미기재",IF(AND(F1073="연차",G1073=""),"일수 미기재",IF(AND(G1073&lt;&gt;"",ISNUMBER(SEARCH("반차",F1073)),N(G1073)&lt;&gt;0.5),"반차는 0.5일",""))))))</f>
        <v/>
      </c>
    </row>
    <row r="1074">
      <c r="A1074" s="7" t="n"/>
      <c r="B1074" s="7" t="n"/>
      <c r="C1074" s="12" t="n"/>
      <c r="D1074" s="12">
        <f>IF(C1074="","",IFERROR(INDEX('연차관리대장'!$B$5:$B$204,MATCH(C1074,'연차관리대장'!$A$5:$A$204,0)),""))</f>
        <v/>
      </c>
      <c r="E1074" s="12">
        <f>IF(C1074="","",IFERROR(INDEX('연차관리대장'!$C$5:$C$204,MATCH(C1074,'연차관리대장'!$A$5:$A$204,0)),""))</f>
        <v/>
      </c>
      <c r="F1074" s="12" t="n"/>
      <c r="G1074" s="12" t="n"/>
      <c r="H1074" s="12">
        <f>IF(F1074="","",IF(OR(F1074="오전 반차",F1074="오후 반차"),0.5,IF(F1074="연차",N(G1074),0)))</f>
        <v/>
      </c>
      <c r="I1074" s="7" t="n"/>
      <c r="J1074" s="12" t="n"/>
      <c r="K1074" s="12" t="n"/>
      <c r="L1074" s="14" t="n"/>
      <c r="M1074" s="12">
        <f>IF(AND(C1074="",F1074=""),"",IF(C1074="","사번 미기재",IF(ISNA(MATCH(C1074,'연차관리대장'!$A$5:$A$204,0)),"대장에 없는 사번",IF(A1074="","사용일 미기재",IF(AND(F1074="연차",G1074=""),"일수 미기재",IF(AND(G1074&lt;&gt;"",ISNUMBER(SEARCH("반차",F1074)),N(G1074)&lt;&gt;0.5),"반차는 0.5일",""))))))</f>
        <v/>
      </c>
    </row>
    <row r="1075">
      <c r="A1075" s="7" t="n"/>
      <c r="B1075" s="7" t="n"/>
      <c r="C1075" s="12" t="n"/>
      <c r="D1075" s="12">
        <f>IF(C1075="","",IFERROR(INDEX('연차관리대장'!$B$5:$B$204,MATCH(C1075,'연차관리대장'!$A$5:$A$204,0)),""))</f>
        <v/>
      </c>
      <c r="E1075" s="12">
        <f>IF(C1075="","",IFERROR(INDEX('연차관리대장'!$C$5:$C$204,MATCH(C1075,'연차관리대장'!$A$5:$A$204,0)),""))</f>
        <v/>
      </c>
      <c r="F1075" s="12" t="n"/>
      <c r="G1075" s="12" t="n"/>
      <c r="H1075" s="12">
        <f>IF(F1075="","",IF(OR(F1075="오전 반차",F1075="오후 반차"),0.5,IF(F1075="연차",N(G1075),0)))</f>
        <v/>
      </c>
      <c r="I1075" s="7" t="n"/>
      <c r="J1075" s="12" t="n"/>
      <c r="K1075" s="12" t="n"/>
      <c r="L1075" s="14" t="n"/>
      <c r="M1075" s="12">
        <f>IF(AND(C1075="",F1075=""),"",IF(C1075="","사번 미기재",IF(ISNA(MATCH(C1075,'연차관리대장'!$A$5:$A$204,0)),"대장에 없는 사번",IF(A1075="","사용일 미기재",IF(AND(F1075="연차",G1075=""),"일수 미기재",IF(AND(G1075&lt;&gt;"",ISNUMBER(SEARCH("반차",F1075)),N(G1075)&lt;&gt;0.5),"반차는 0.5일",""))))))</f>
        <v/>
      </c>
    </row>
    <row r="1076">
      <c r="A1076" s="7" t="n"/>
      <c r="B1076" s="7" t="n"/>
      <c r="C1076" s="12" t="n"/>
      <c r="D1076" s="12">
        <f>IF(C1076="","",IFERROR(INDEX('연차관리대장'!$B$5:$B$204,MATCH(C1076,'연차관리대장'!$A$5:$A$204,0)),""))</f>
        <v/>
      </c>
      <c r="E1076" s="12">
        <f>IF(C1076="","",IFERROR(INDEX('연차관리대장'!$C$5:$C$204,MATCH(C1076,'연차관리대장'!$A$5:$A$204,0)),""))</f>
        <v/>
      </c>
      <c r="F1076" s="12" t="n"/>
      <c r="G1076" s="12" t="n"/>
      <c r="H1076" s="12">
        <f>IF(F1076="","",IF(OR(F1076="오전 반차",F1076="오후 반차"),0.5,IF(F1076="연차",N(G1076),0)))</f>
        <v/>
      </c>
      <c r="I1076" s="7" t="n"/>
      <c r="J1076" s="12" t="n"/>
      <c r="K1076" s="12" t="n"/>
      <c r="L1076" s="14" t="n"/>
      <c r="M1076" s="12">
        <f>IF(AND(C1076="",F1076=""),"",IF(C1076="","사번 미기재",IF(ISNA(MATCH(C1076,'연차관리대장'!$A$5:$A$204,0)),"대장에 없는 사번",IF(A1076="","사용일 미기재",IF(AND(F1076="연차",G1076=""),"일수 미기재",IF(AND(G1076&lt;&gt;"",ISNUMBER(SEARCH("반차",F1076)),N(G1076)&lt;&gt;0.5),"반차는 0.5일",""))))))</f>
        <v/>
      </c>
    </row>
    <row r="1077">
      <c r="A1077" s="7" t="n"/>
      <c r="B1077" s="7" t="n"/>
      <c r="C1077" s="12" t="n"/>
      <c r="D1077" s="12">
        <f>IF(C1077="","",IFERROR(INDEX('연차관리대장'!$B$5:$B$204,MATCH(C1077,'연차관리대장'!$A$5:$A$204,0)),""))</f>
        <v/>
      </c>
      <c r="E1077" s="12">
        <f>IF(C1077="","",IFERROR(INDEX('연차관리대장'!$C$5:$C$204,MATCH(C1077,'연차관리대장'!$A$5:$A$204,0)),""))</f>
        <v/>
      </c>
      <c r="F1077" s="12" t="n"/>
      <c r="G1077" s="12" t="n"/>
      <c r="H1077" s="12">
        <f>IF(F1077="","",IF(OR(F1077="오전 반차",F1077="오후 반차"),0.5,IF(F1077="연차",N(G1077),0)))</f>
        <v/>
      </c>
      <c r="I1077" s="7" t="n"/>
      <c r="J1077" s="12" t="n"/>
      <c r="K1077" s="12" t="n"/>
      <c r="L1077" s="14" t="n"/>
      <c r="M1077" s="12">
        <f>IF(AND(C1077="",F1077=""),"",IF(C1077="","사번 미기재",IF(ISNA(MATCH(C1077,'연차관리대장'!$A$5:$A$204,0)),"대장에 없는 사번",IF(A1077="","사용일 미기재",IF(AND(F1077="연차",G1077=""),"일수 미기재",IF(AND(G1077&lt;&gt;"",ISNUMBER(SEARCH("반차",F1077)),N(G1077)&lt;&gt;0.5),"반차는 0.5일",""))))))</f>
        <v/>
      </c>
    </row>
    <row r="1078">
      <c r="A1078" s="7" t="n"/>
      <c r="B1078" s="7" t="n"/>
      <c r="C1078" s="12" t="n"/>
      <c r="D1078" s="12">
        <f>IF(C1078="","",IFERROR(INDEX('연차관리대장'!$B$5:$B$204,MATCH(C1078,'연차관리대장'!$A$5:$A$204,0)),""))</f>
        <v/>
      </c>
      <c r="E1078" s="12">
        <f>IF(C1078="","",IFERROR(INDEX('연차관리대장'!$C$5:$C$204,MATCH(C1078,'연차관리대장'!$A$5:$A$204,0)),""))</f>
        <v/>
      </c>
      <c r="F1078" s="12" t="n"/>
      <c r="G1078" s="12" t="n"/>
      <c r="H1078" s="12">
        <f>IF(F1078="","",IF(OR(F1078="오전 반차",F1078="오후 반차"),0.5,IF(F1078="연차",N(G1078),0)))</f>
        <v/>
      </c>
      <c r="I1078" s="7" t="n"/>
      <c r="J1078" s="12" t="n"/>
      <c r="K1078" s="12" t="n"/>
      <c r="L1078" s="14" t="n"/>
      <c r="M1078" s="12">
        <f>IF(AND(C1078="",F1078=""),"",IF(C1078="","사번 미기재",IF(ISNA(MATCH(C1078,'연차관리대장'!$A$5:$A$204,0)),"대장에 없는 사번",IF(A1078="","사용일 미기재",IF(AND(F1078="연차",G1078=""),"일수 미기재",IF(AND(G1078&lt;&gt;"",ISNUMBER(SEARCH("반차",F1078)),N(G1078)&lt;&gt;0.5),"반차는 0.5일",""))))))</f>
        <v/>
      </c>
    </row>
    <row r="1079">
      <c r="A1079" s="7" t="n"/>
      <c r="B1079" s="7" t="n"/>
      <c r="C1079" s="12" t="n"/>
      <c r="D1079" s="12">
        <f>IF(C1079="","",IFERROR(INDEX('연차관리대장'!$B$5:$B$204,MATCH(C1079,'연차관리대장'!$A$5:$A$204,0)),""))</f>
        <v/>
      </c>
      <c r="E1079" s="12">
        <f>IF(C1079="","",IFERROR(INDEX('연차관리대장'!$C$5:$C$204,MATCH(C1079,'연차관리대장'!$A$5:$A$204,0)),""))</f>
        <v/>
      </c>
      <c r="F1079" s="12" t="n"/>
      <c r="G1079" s="12" t="n"/>
      <c r="H1079" s="12">
        <f>IF(F1079="","",IF(OR(F1079="오전 반차",F1079="오후 반차"),0.5,IF(F1079="연차",N(G1079),0)))</f>
        <v/>
      </c>
      <c r="I1079" s="7" t="n"/>
      <c r="J1079" s="12" t="n"/>
      <c r="K1079" s="12" t="n"/>
      <c r="L1079" s="14" t="n"/>
      <c r="M1079" s="12">
        <f>IF(AND(C1079="",F1079=""),"",IF(C1079="","사번 미기재",IF(ISNA(MATCH(C1079,'연차관리대장'!$A$5:$A$204,0)),"대장에 없는 사번",IF(A1079="","사용일 미기재",IF(AND(F1079="연차",G1079=""),"일수 미기재",IF(AND(G1079&lt;&gt;"",ISNUMBER(SEARCH("반차",F1079)),N(G1079)&lt;&gt;0.5),"반차는 0.5일",""))))))</f>
        <v/>
      </c>
    </row>
    <row r="1080">
      <c r="A1080" s="7" t="n"/>
      <c r="B1080" s="7" t="n"/>
      <c r="C1080" s="12" t="n"/>
      <c r="D1080" s="12">
        <f>IF(C1080="","",IFERROR(INDEX('연차관리대장'!$B$5:$B$204,MATCH(C1080,'연차관리대장'!$A$5:$A$204,0)),""))</f>
        <v/>
      </c>
      <c r="E1080" s="12">
        <f>IF(C1080="","",IFERROR(INDEX('연차관리대장'!$C$5:$C$204,MATCH(C1080,'연차관리대장'!$A$5:$A$204,0)),""))</f>
        <v/>
      </c>
      <c r="F1080" s="12" t="n"/>
      <c r="G1080" s="12" t="n"/>
      <c r="H1080" s="12">
        <f>IF(F1080="","",IF(OR(F1080="오전 반차",F1080="오후 반차"),0.5,IF(F1080="연차",N(G1080),0)))</f>
        <v/>
      </c>
      <c r="I1080" s="7" t="n"/>
      <c r="J1080" s="12" t="n"/>
      <c r="K1080" s="12" t="n"/>
      <c r="L1080" s="14" t="n"/>
      <c r="M1080" s="12">
        <f>IF(AND(C1080="",F1080=""),"",IF(C1080="","사번 미기재",IF(ISNA(MATCH(C1080,'연차관리대장'!$A$5:$A$204,0)),"대장에 없는 사번",IF(A1080="","사용일 미기재",IF(AND(F1080="연차",G1080=""),"일수 미기재",IF(AND(G1080&lt;&gt;"",ISNUMBER(SEARCH("반차",F1080)),N(G1080)&lt;&gt;0.5),"반차는 0.5일",""))))))</f>
        <v/>
      </c>
    </row>
    <row r="1081">
      <c r="A1081" s="7" t="n"/>
      <c r="B1081" s="7" t="n"/>
      <c r="C1081" s="12" t="n"/>
      <c r="D1081" s="12">
        <f>IF(C1081="","",IFERROR(INDEX('연차관리대장'!$B$5:$B$204,MATCH(C1081,'연차관리대장'!$A$5:$A$204,0)),""))</f>
        <v/>
      </c>
      <c r="E1081" s="12">
        <f>IF(C1081="","",IFERROR(INDEX('연차관리대장'!$C$5:$C$204,MATCH(C1081,'연차관리대장'!$A$5:$A$204,0)),""))</f>
        <v/>
      </c>
      <c r="F1081" s="12" t="n"/>
      <c r="G1081" s="12" t="n"/>
      <c r="H1081" s="12">
        <f>IF(F1081="","",IF(OR(F1081="오전 반차",F1081="오후 반차"),0.5,IF(F1081="연차",N(G1081),0)))</f>
        <v/>
      </c>
      <c r="I1081" s="7" t="n"/>
      <c r="J1081" s="12" t="n"/>
      <c r="K1081" s="12" t="n"/>
      <c r="L1081" s="14" t="n"/>
      <c r="M1081" s="12">
        <f>IF(AND(C1081="",F1081=""),"",IF(C1081="","사번 미기재",IF(ISNA(MATCH(C1081,'연차관리대장'!$A$5:$A$204,0)),"대장에 없는 사번",IF(A1081="","사용일 미기재",IF(AND(F1081="연차",G1081=""),"일수 미기재",IF(AND(G1081&lt;&gt;"",ISNUMBER(SEARCH("반차",F1081)),N(G1081)&lt;&gt;0.5),"반차는 0.5일",""))))))</f>
        <v/>
      </c>
    </row>
    <row r="1082">
      <c r="A1082" s="7" t="n"/>
      <c r="B1082" s="7" t="n"/>
      <c r="C1082" s="12" t="n"/>
      <c r="D1082" s="12">
        <f>IF(C1082="","",IFERROR(INDEX('연차관리대장'!$B$5:$B$204,MATCH(C1082,'연차관리대장'!$A$5:$A$204,0)),""))</f>
        <v/>
      </c>
      <c r="E1082" s="12">
        <f>IF(C1082="","",IFERROR(INDEX('연차관리대장'!$C$5:$C$204,MATCH(C1082,'연차관리대장'!$A$5:$A$204,0)),""))</f>
        <v/>
      </c>
      <c r="F1082" s="12" t="n"/>
      <c r="G1082" s="12" t="n"/>
      <c r="H1082" s="12">
        <f>IF(F1082="","",IF(OR(F1082="오전 반차",F1082="오후 반차"),0.5,IF(F1082="연차",N(G1082),0)))</f>
        <v/>
      </c>
      <c r="I1082" s="7" t="n"/>
      <c r="J1082" s="12" t="n"/>
      <c r="K1082" s="12" t="n"/>
      <c r="L1082" s="14" t="n"/>
      <c r="M1082" s="12">
        <f>IF(AND(C1082="",F1082=""),"",IF(C1082="","사번 미기재",IF(ISNA(MATCH(C1082,'연차관리대장'!$A$5:$A$204,0)),"대장에 없는 사번",IF(A1082="","사용일 미기재",IF(AND(F1082="연차",G1082=""),"일수 미기재",IF(AND(G1082&lt;&gt;"",ISNUMBER(SEARCH("반차",F1082)),N(G1082)&lt;&gt;0.5),"반차는 0.5일",""))))))</f>
        <v/>
      </c>
    </row>
    <row r="1083">
      <c r="A1083" s="7" t="n"/>
      <c r="B1083" s="7" t="n"/>
      <c r="C1083" s="12" t="n"/>
      <c r="D1083" s="12">
        <f>IF(C1083="","",IFERROR(INDEX('연차관리대장'!$B$5:$B$204,MATCH(C1083,'연차관리대장'!$A$5:$A$204,0)),""))</f>
        <v/>
      </c>
      <c r="E1083" s="12">
        <f>IF(C1083="","",IFERROR(INDEX('연차관리대장'!$C$5:$C$204,MATCH(C1083,'연차관리대장'!$A$5:$A$204,0)),""))</f>
        <v/>
      </c>
      <c r="F1083" s="12" t="n"/>
      <c r="G1083" s="12" t="n"/>
      <c r="H1083" s="12">
        <f>IF(F1083="","",IF(OR(F1083="오전 반차",F1083="오후 반차"),0.5,IF(F1083="연차",N(G1083),0)))</f>
        <v/>
      </c>
      <c r="I1083" s="7" t="n"/>
      <c r="J1083" s="12" t="n"/>
      <c r="K1083" s="12" t="n"/>
      <c r="L1083" s="14" t="n"/>
      <c r="M1083" s="12">
        <f>IF(AND(C1083="",F1083=""),"",IF(C1083="","사번 미기재",IF(ISNA(MATCH(C1083,'연차관리대장'!$A$5:$A$204,0)),"대장에 없는 사번",IF(A1083="","사용일 미기재",IF(AND(F1083="연차",G1083=""),"일수 미기재",IF(AND(G1083&lt;&gt;"",ISNUMBER(SEARCH("반차",F1083)),N(G1083)&lt;&gt;0.5),"반차는 0.5일",""))))))</f>
        <v/>
      </c>
    </row>
    <row r="1084">
      <c r="A1084" s="7" t="n"/>
      <c r="B1084" s="7" t="n"/>
      <c r="C1084" s="12" t="n"/>
      <c r="D1084" s="12">
        <f>IF(C1084="","",IFERROR(INDEX('연차관리대장'!$B$5:$B$204,MATCH(C1084,'연차관리대장'!$A$5:$A$204,0)),""))</f>
        <v/>
      </c>
      <c r="E1084" s="12">
        <f>IF(C1084="","",IFERROR(INDEX('연차관리대장'!$C$5:$C$204,MATCH(C1084,'연차관리대장'!$A$5:$A$204,0)),""))</f>
        <v/>
      </c>
      <c r="F1084" s="12" t="n"/>
      <c r="G1084" s="12" t="n"/>
      <c r="H1084" s="12">
        <f>IF(F1084="","",IF(OR(F1084="오전 반차",F1084="오후 반차"),0.5,IF(F1084="연차",N(G1084),0)))</f>
        <v/>
      </c>
      <c r="I1084" s="7" t="n"/>
      <c r="J1084" s="12" t="n"/>
      <c r="K1084" s="12" t="n"/>
      <c r="L1084" s="14" t="n"/>
      <c r="M1084" s="12">
        <f>IF(AND(C1084="",F1084=""),"",IF(C1084="","사번 미기재",IF(ISNA(MATCH(C1084,'연차관리대장'!$A$5:$A$204,0)),"대장에 없는 사번",IF(A1084="","사용일 미기재",IF(AND(F1084="연차",G1084=""),"일수 미기재",IF(AND(G1084&lt;&gt;"",ISNUMBER(SEARCH("반차",F1084)),N(G1084)&lt;&gt;0.5),"반차는 0.5일",""))))))</f>
        <v/>
      </c>
    </row>
    <row r="1085">
      <c r="A1085" s="7" t="n"/>
      <c r="B1085" s="7" t="n"/>
      <c r="C1085" s="12" t="n"/>
      <c r="D1085" s="12">
        <f>IF(C1085="","",IFERROR(INDEX('연차관리대장'!$B$5:$B$204,MATCH(C1085,'연차관리대장'!$A$5:$A$204,0)),""))</f>
        <v/>
      </c>
      <c r="E1085" s="12">
        <f>IF(C1085="","",IFERROR(INDEX('연차관리대장'!$C$5:$C$204,MATCH(C1085,'연차관리대장'!$A$5:$A$204,0)),""))</f>
        <v/>
      </c>
      <c r="F1085" s="12" t="n"/>
      <c r="G1085" s="12" t="n"/>
      <c r="H1085" s="12">
        <f>IF(F1085="","",IF(OR(F1085="오전 반차",F1085="오후 반차"),0.5,IF(F1085="연차",N(G1085),0)))</f>
        <v/>
      </c>
      <c r="I1085" s="7" t="n"/>
      <c r="J1085" s="12" t="n"/>
      <c r="K1085" s="12" t="n"/>
      <c r="L1085" s="14" t="n"/>
      <c r="M1085" s="12">
        <f>IF(AND(C1085="",F1085=""),"",IF(C1085="","사번 미기재",IF(ISNA(MATCH(C1085,'연차관리대장'!$A$5:$A$204,0)),"대장에 없는 사번",IF(A1085="","사용일 미기재",IF(AND(F1085="연차",G1085=""),"일수 미기재",IF(AND(G1085&lt;&gt;"",ISNUMBER(SEARCH("반차",F1085)),N(G1085)&lt;&gt;0.5),"반차는 0.5일",""))))))</f>
        <v/>
      </c>
    </row>
    <row r="1086">
      <c r="A1086" s="7" t="n"/>
      <c r="B1086" s="7" t="n"/>
      <c r="C1086" s="12" t="n"/>
      <c r="D1086" s="12">
        <f>IF(C1086="","",IFERROR(INDEX('연차관리대장'!$B$5:$B$204,MATCH(C1086,'연차관리대장'!$A$5:$A$204,0)),""))</f>
        <v/>
      </c>
      <c r="E1086" s="12">
        <f>IF(C1086="","",IFERROR(INDEX('연차관리대장'!$C$5:$C$204,MATCH(C1086,'연차관리대장'!$A$5:$A$204,0)),""))</f>
        <v/>
      </c>
      <c r="F1086" s="12" t="n"/>
      <c r="G1086" s="12" t="n"/>
      <c r="H1086" s="12">
        <f>IF(F1086="","",IF(OR(F1086="오전 반차",F1086="오후 반차"),0.5,IF(F1086="연차",N(G1086),0)))</f>
        <v/>
      </c>
      <c r="I1086" s="7" t="n"/>
      <c r="J1086" s="12" t="n"/>
      <c r="K1086" s="12" t="n"/>
      <c r="L1086" s="14" t="n"/>
      <c r="M1086" s="12">
        <f>IF(AND(C1086="",F1086=""),"",IF(C1086="","사번 미기재",IF(ISNA(MATCH(C1086,'연차관리대장'!$A$5:$A$204,0)),"대장에 없는 사번",IF(A1086="","사용일 미기재",IF(AND(F1086="연차",G1086=""),"일수 미기재",IF(AND(G1086&lt;&gt;"",ISNUMBER(SEARCH("반차",F1086)),N(G1086)&lt;&gt;0.5),"반차는 0.5일",""))))))</f>
        <v/>
      </c>
    </row>
    <row r="1087">
      <c r="A1087" s="7" t="n"/>
      <c r="B1087" s="7" t="n"/>
      <c r="C1087" s="12" t="n"/>
      <c r="D1087" s="12">
        <f>IF(C1087="","",IFERROR(INDEX('연차관리대장'!$B$5:$B$204,MATCH(C1087,'연차관리대장'!$A$5:$A$204,0)),""))</f>
        <v/>
      </c>
      <c r="E1087" s="12">
        <f>IF(C1087="","",IFERROR(INDEX('연차관리대장'!$C$5:$C$204,MATCH(C1087,'연차관리대장'!$A$5:$A$204,0)),""))</f>
        <v/>
      </c>
      <c r="F1087" s="12" t="n"/>
      <c r="G1087" s="12" t="n"/>
      <c r="H1087" s="12">
        <f>IF(F1087="","",IF(OR(F1087="오전 반차",F1087="오후 반차"),0.5,IF(F1087="연차",N(G1087),0)))</f>
        <v/>
      </c>
      <c r="I1087" s="7" t="n"/>
      <c r="J1087" s="12" t="n"/>
      <c r="K1087" s="12" t="n"/>
      <c r="L1087" s="14" t="n"/>
      <c r="M1087" s="12">
        <f>IF(AND(C1087="",F1087=""),"",IF(C1087="","사번 미기재",IF(ISNA(MATCH(C1087,'연차관리대장'!$A$5:$A$204,0)),"대장에 없는 사번",IF(A1087="","사용일 미기재",IF(AND(F1087="연차",G1087=""),"일수 미기재",IF(AND(G1087&lt;&gt;"",ISNUMBER(SEARCH("반차",F1087)),N(G1087)&lt;&gt;0.5),"반차는 0.5일",""))))))</f>
        <v/>
      </c>
    </row>
    <row r="1088">
      <c r="A1088" s="7" t="n"/>
      <c r="B1088" s="7" t="n"/>
      <c r="C1088" s="12" t="n"/>
      <c r="D1088" s="12">
        <f>IF(C1088="","",IFERROR(INDEX('연차관리대장'!$B$5:$B$204,MATCH(C1088,'연차관리대장'!$A$5:$A$204,0)),""))</f>
        <v/>
      </c>
      <c r="E1088" s="12">
        <f>IF(C1088="","",IFERROR(INDEX('연차관리대장'!$C$5:$C$204,MATCH(C1088,'연차관리대장'!$A$5:$A$204,0)),""))</f>
        <v/>
      </c>
      <c r="F1088" s="12" t="n"/>
      <c r="G1088" s="12" t="n"/>
      <c r="H1088" s="12">
        <f>IF(F1088="","",IF(OR(F1088="오전 반차",F1088="오후 반차"),0.5,IF(F1088="연차",N(G1088),0)))</f>
        <v/>
      </c>
      <c r="I1088" s="7" t="n"/>
      <c r="J1088" s="12" t="n"/>
      <c r="K1088" s="12" t="n"/>
      <c r="L1088" s="14" t="n"/>
      <c r="M1088" s="12">
        <f>IF(AND(C1088="",F1088=""),"",IF(C1088="","사번 미기재",IF(ISNA(MATCH(C1088,'연차관리대장'!$A$5:$A$204,0)),"대장에 없는 사번",IF(A1088="","사용일 미기재",IF(AND(F1088="연차",G1088=""),"일수 미기재",IF(AND(G1088&lt;&gt;"",ISNUMBER(SEARCH("반차",F1088)),N(G1088)&lt;&gt;0.5),"반차는 0.5일",""))))))</f>
        <v/>
      </c>
    </row>
    <row r="1089">
      <c r="A1089" s="7" t="n"/>
      <c r="B1089" s="7" t="n"/>
      <c r="C1089" s="12" t="n"/>
      <c r="D1089" s="12">
        <f>IF(C1089="","",IFERROR(INDEX('연차관리대장'!$B$5:$B$204,MATCH(C1089,'연차관리대장'!$A$5:$A$204,0)),""))</f>
        <v/>
      </c>
      <c r="E1089" s="12">
        <f>IF(C1089="","",IFERROR(INDEX('연차관리대장'!$C$5:$C$204,MATCH(C1089,'연차관리대장'!$A$5:$A$204,0)),""))</f>
        <v/>
      </c>
      <c r="F1089" s="12" t="n"/>
      <c r="G1089" s="12" t="n"/>
      <c r="H1089" s="12">
        <f>IF(F1089="","",IF(OR(F1089="오전 반차",F1089="오후 반차"),0.5,IF(F1089="연차",N(G1089),0)))</f>
        <v/>
      </c>
      <c r="I1089" s="7" t="n"/>
      <c r="J1089" s="12" t="n"/>
      <c r="K1089" s="12" t="n"/>
      <c r="L1089" s="14" t="n"/>
      <c r="M1089" s="12">
        <f>IF(AND(C1089="",F1089=""),"",IF(C1089="","사번 미기재",IF(ISNA(MATCH(C1089,'연차관리대장'!$A$5:$A$204,0)),"대장에 없는 사번",IF(A1089="","사용일 미기재",IF(AND(F1089="연차",G1089=""),"일수 미기재",IF(AND(G1089&lt;&gt;"",ISNUMBER(SEARCH("반차",F1089)),N(G1089)&lt;&gt;0.5),"반차는 0.5일",""))))))</f>
        <v/>
      </c>
    </row>
    <row r="1090">
      <c r="A1090" s="7" t="n"/>
      <c r="B1090" s="7" t="n"/>
      <c r="C1090" s="12" t="n"/>
      <c r="D1090" s="12">
        <f>IF(C1090="","",IFERROR(INDEX('연차관리대장'!$B$5:$B$204,MATCH(C1090,'연차관리대장'!$A$5:$A$204,0)),""))</f>
        <v/>
      </c>
      <c r="E1090" s="12">
        <f>IF(C1090="","",IFERROR(INDEX('연차관리대장'!$C$5:$C$204,MATCH(C1090,'연차관리대장'!$A$5:$A$204,0)),""))</f>
        <v/>
      </c>
      <c r="F1090" s="12" t="n"/>
      <c r="G1090" s="12" t="n"/>
      <c r="H1090" s="12">
        <f>IF(F1090="","",IF(OR(F1090="오전 반차",F1090="오후 반차"),0.5,IF(F1090="연차",N(G1090),0)))</f>
        <v/>
      </c>
      <c r="I1090" s="7" t="n"/>
      <c r="J1090" s="12" t="n"/>
      <c r="K1090" s="12" t="n"/>
      <c r="L1090" s="14" t="n"/>
      <c r="M1090" s="12">
        <f>IF(AND(C1090="",F1090=""),"",IF(C1090="","사번 미기재",IF(ISNA(MATCH(C1090,'연차관리대장'!$A$5:$A$204,0)),"대장에 없는 사번",IF(A1090="","사용일 미기재",IF(AND(F1090="연차",G1090=""),"일수 미기재",IF(AND(G1090&lt;&gt;"",ISNUMBER(SEARCH("반차",F1090)),N(G1090)&lt;&gt;0.5),"반차는 0.5일",""))))))</f>
        <v/>
      </c>
    </row>
    <row r="1091">
      <c r="A1091" s="7" t="n"/>
      <c r="B1091" s="7" t="n"/>
      <c r="C1091" s="12" t="n"/>
      <c r="D1091" s="12">
        <f>IF(C1091="","",IFERROR(INDEX('연차관리대장'!$B$5:$B$204,MATCH(C1091,'연차관리대장'!$A$5:$A$204,0)),""))</f>
        <v/>
      </c>
      <c r="E1091" s="12">
        <f>IF(C1091="","",IFERROR(INDEX('연차관리대장'!$C$5:$C$204,MATCH(C1091,'연차관리대장'!$A$5:$A$204,0)),""))</f>
        <v/>
      </c>
      <c r="F1091" s="12" t="n"/>
      <c r="G1091" s="12" t="n"/>
      <c r="H1091" s="12">
        <f>IF(F1091="","",IF(OR(F1091="오전 반차",F1091="오후 반차"),0.5,IF(F1091="연차",N(G1091),0)))</f>
        <v/>
      </c>
      <c r="I1091" s="7" t="n"/>
      <c r="J1091" s="12" t="n"/>
      <c r="K1091" s="12" t="n"/>
      <c r="L1091" s="14" t="n"/>
      <c r="M1091" s="12">
        <f>IF(AND(C1091="",F1091=""),"",IF(C1091="","사번 미기재",IF(ISNA(MATCH(C1091,'연차관리대장'!$A$5:$A$204,0)),"대장에 없는 사번",IF(A1091="","사용일 미기재",IF(AND(F1091="연차",G1091=""),"일수 미기재",IF(AND(G1091&lt;&gt;"",ISNUMBER(SEARCH("반차",F1091)),N(G1091)&lt;&gt;0.5),"반차는 0.5일",""))))))</f>
        <v/>
      </c>
    </row>
    <row r="1092">
      <c r="A1092" s="7" t="n"/>
      <c r="B1092" s="7" t="n"/>
      <c r="C1092" s="12" t="n"/>
      <c r="D1092" s="12">
        <f>IF(C1092="","",IFERROR(INDEX('연차관리대장'!$B$5:$B$204,MATCH(C1092,'연차관리대장'!$A$5:$A$204,0)),""))</f>
        <v/>
      </c>
      <c r="E1092" s="12">
        <f>IF(C1092="","",IFERROR(INDEX('연차관리대장'!$C$5:$C$204,MATCH(C1092,'연차관리대장'!$A$5:$A$204,0)),""))</f>
        <v/>
      </c>
      <c r="F1092" s="12" t="n"/>
      <c r="G1092" s="12" t="n"/>
      <c r="H1092" s="12">
        <f>IF(F1092="","",IF(OR(F1092="오전 반차",F1092="오후 반차"),0.5,IF(F1092="연차",N(G1092),0)))</f>
        <v/>
      </c>
      <c r="I1092" s="7" t="n"/>
      <c r="J1092" s="12" t="n"/>
      <c r="K1092" s="12" t="n"/>
      <c r="L1092" s="14" t="n"/>
      <c r="M1092" s="12">
        <f>IF(AND(C1092="",F1092=""),"",IF(C1092="","사번 미기재",IF(ISNA(MATCH(C1092,'연차관리대장'!$A$5:$A$204,0)),"대장에 없는 사번",IF(A1092="","사용일 미기재",IF(AND(F1092="연차",G1092=""),"일수 미기재",IF(AND(G1092&lt;&gt;"",ISNUMBER(SEARCH("반차",F1092)),N(G1092)&lt;&gt;0.5),"반차는 0.5일",""))))))</f>
        <v/>
      </c>
    </row>
    <row r="1093">
      <c r="A1093" s="7" t="n"/>
      <c r="B1093" s="7" t="n"/>
      <c r="C1093" s="12" t="n"/>
      <c r="D1093" s="12">
        <f>IF(C1093="","",IFERROR(INDEX('연차관리대장'!$B$5:$B$204,MATCH(C1093,'연차관리대장'!$A$5:$A$204,0)),""))</f>
        <v/>
      </c>
      <c r="E1093" s="12">
        <f>IF(C1093="","",IFERROR(INDEX('연차관리대장'!$C$5:$C$204,MATCH(C1093,'연차관리대장'!$A$5:$A$204,0)),""))</f>
        <v/>
      </c>
      <c r="F1093" s="12" t="n"/>
      <c r="G1093" s="12" t="n"/>
      <c r="H1093" s="12">
        <f>IF(F1093="","",IF(OR(F1093="오전 반차",F1093="오후 반차"),0.5,IF(F1093="연차",N(G1093),0)))</f>
        <v/>
      </c>
      <c r="I1093" s="7" t="n"/>
      <c r="J1093" s="12" t="n"/>
      <c r="K1093" s="12" t="n"/>
      <c r="L1093" s="14" t="n"/>
      <c r="M1093" s="12">
        <f>IF(AND(C1093="",F1093=""),"",IF(C1093="","사번 미기재",IF(ISNA(MATCH(C1093,'연차관리대장'!$A$5:$A$204,0)),"대장에 없는 사번",IF(A1093="","사용일 미기재",IF(AND(F1093="연차",G1093=""),"일수 미기재",IF(AND(G1093&lt;&gt;"",ISNUMBER(SEARCH("반차",F1093)),N(G1093)&lt;&gt;0.5),"반차는 0.5일",""))))))</f>
        <v/>
      </c>
    </row>
    <row r="1094">
      <c r="A1094" s="7" t="n"/>
      <c r="B1094" s="7" t="n"/>
      <c r="C1094" s="12" t="n"/>
      <c r="D1094" s="12">
        <f>IF(C1094="","",IFERROR(INDEX('연차관리대장'!$B$5:$B$204,MATCH(C1094,'연차관리대장'!$A$5:$A$204,0)),""))</f>
        <v/>
      </c>
      <c r="E1094" s="12">
        <f>IF(C1094="","",IFERROR(INDEX('연차관리대장'!$C$5:$C$204,MATCH(C1094,'연차관리대장'!$A$5:$A$204,0)),""))</f>
        <v/>
      </c>
      <c r="F1094" s="12" t="n"/>
      <c r="G1094" s="12" t="n"/>
      <c r="H1094" s="12">
        <f>IF(F1094="","",IF(OR(F1094="오전 반차",F1094="오후 반차"),0.5,IF(F1094="연차",N(G1094),0)))</f>
        <v/>
      </c>
      <c r="I1094" s="7" t="n"/>
      <c r="J1094" s="12" t="n"/>
      <c r="K1094" s="12" t="n"/>
      <c r="L1094" s="14" t="n"/>
      <c r="M1094" s="12">
        <f>IF(AND(C1094="",F1094=""),"",IF(C1094="","사번 미기재",IF(ISNA(MATCH(C1094,'연차관리대장'!$A$5:$A$204,0)),"대장에 없는 사번",IF(A1094="","사용일 미기재",IF(AND(F1094="연차",G1094=""),"일수 미기재",IF(AND(G1094&lt;&gt;"",ISNUMBER(SEARCH("반차",F1094)),N(G1094)&lt;&gt;0.5),"반차는 0.5일",""))))))</f>
        <v/>
      </c>
    </row>
    <row r="1095">
      <c r="A1095" s="7" t="n"/>
      <c r="B1095" s="7" t="n"/>
      <c r="C1095" s="12" t="n"/>
      <c r="D1095" s="12">
        <f>IF(C1095="","",IFERROR(INDEX('연차관리대장'!$B$5:$B$204,MATCH(C1095,'연차관리대장'!$A$5:$A$204,0)),""))</f>
        <v/>
      </c>
      <c r="E1095" s="12">
        <f>IF(C1095="","",IFERROR(INDEX('연차관리대장'!$C$5:$C$204,MATCH(C1095,'연차관리대장'!$A$5:$A$204,0)),""))</f>
        <v/>
      </c>
      <c r="F1095" s="12" t="n"/>
      <c r="G1095" s="12" t="n"/>
      <c r="H1095" s="12">
        <f>IF(F1095="","",IF(OR(F1095="오전 반차",F1095="오후 반차"),0.5,IF(F1095="연차",N(G1095),0)))</f>
        <v/>
      </c>
      <c r="I1095" s="7" t="n"/>
      <c r="J1095" s="12" t="n"/>
      <c r="K1095" s="12" t="n"/>
      <c r="L1095" s="14" t="n"/>
      <c r="M1095" s="12">
        <f>IF(AND(C1095="",F1095=""),"",IF(C1095="","사번 미기재",IF(ISNA(MATCH(C1095,'연차관리대장'!$A$5:$A$204,0)),"대장에 없는 사번",IF(A1095="","사용일 미기재",IF(AND(F1095="연차",G1095=""),"일수 미기재",IF(AND(G1095&lt;&gt;"",ISNUMBER(SEARCH("반차",F1095)),N(G1095)&lt;&gt;0.5),"반차는 0.5일",""))))))</f>
        <v/>
      </c>
    </row>
    <row r="1096">
      <c r="A1096" s="7" t="n"/>
      <c r="B1096" s="7" t="n"/>
      <c r="C1096" s="12" t="n"/>
      <c r="D1096" s="12">
        <f>IF(C1096="","",IFERROR(INDEX('연차관리대장'!$B$5:$B$204,MATCH(C1096,'연차관리대장'!$A$5:$A$204,0)),""))</f>
        <v/>
      </c>
      <c r="E1096" s="12">
        <f>IF(C1096="","",IFERROR(INDEX('연차관리대장'!$C$5:$C$204,MATCH(C1096,'연차관리대장'!$A$5:$A$204,0)),""))</f>
        <v/>
      </c>
      <c r="F1096" s="12" t="n"/>
      <c r="G1096" s="12" t="n"/>
      <c r="H1096" s="12">
        <f>IF(F1096="","",IF(OR(F1096="오전 반차",F1096="오후 반차"),0.5,IF(F1096="연차",N(G1096),0)))</f>
        <v/>
      </c>
      <c r="I1096" s="7" t="n"/>
      <c r="J1096" s="12" t="n"/>
      <c r="K1096" s="12" t="n"/>
      <c r="L1096" s="14" t="n"/>
      <c r="M1096" s="12">
        <f>IF(AND(C1096="",F1096=""),"",IF(C1096="","사번 미기재",IF(ISNA(MATCH(C1096,'연차관리대장'!$A$5:$A$204,0)),"대장에 없는 사번",IF(A1096="","사용일 미기재",IF(AND(F1096="연차",G1096=""),"일수 미기재",IF(AND(G1096&lt;&gt;"",ISNUMBER(SEARCH("반차",F1096)),N(G1096)&lt;&gt;0.5),"반차는 0.5일",""))))))</f>
        <v/>
      </c>
    </row>
    <row r="1097">
      <c r="A1097" s="7" t="n"/>
      <c r="B1097" s="7" t="n"/>
      <c r="C1097" s="12" t="n"/>
      <c r="D1097" s="12">
        <f>IF(C1097="","",IFERROR(INDEX('연차관리대장'!$B$5:$B$204,MATCH(C1097,'연차관리대장'!$A$5:$A$204,0)),""))</f>
        <v/>
      </c>
      <c r="E1097" s="12">
        <f>IF(C1097="","",IFERROR(INDEX('연차관리대장'!$C$5:$C$204,MATCH(C1097,'연차관리대장'!$A$5:$A$204,0)),""))</f>
        <v/>
      </c>
      <c r="F1097" s="12" t="n"/>
      <c r="G1097" s="12" t="n"/>
      <c r="H1097" s="12">
        <f>IF(F1097="","",IF(OR(F1097="오전 반차",F1097="오후 반차"),0.5,IF(F1097="연차",N(G1097),0)))</f>
        <v/>
      </c>
      <c r="I1097" s="7" t="n"/>
      <c r="J1097" s="12" t="n"/>
      <c r="K1097" s="12" t="n"/>
      <c r="L1097" s="14" t="n"/>
      <c r="M1097" s="12">
        <f>IF(AND(C1097="",F1097=""),"",IF(C1097="","사번 미기재",IF(ISNA(MATCH(C1097,'연차관리대장'!$A$5:$A$204,0)),"대장에 없는 사번",IF(A1097="","사용일 미기재",IF(AND(F1097="연차",G1097=""),"일수 미기재",IF(AND(G1097&lt;&gt;"",ISNUMBER(SEARCH("반차",F1097)),N(G1097)&lt;&gt;0.5),"반차는 0.5일",""))))))</f>
        <v/>
      </c>
    </row>
    <row r="1098">
      <c r="A1098" s="7" t="n"/>
      <c r="B1098" s="7" t="n"/>
      <c r="C1098" s="12" t="n"/>
      <c r="D1098" s="12">
        <f>IF(C1098="","",IFERROR(INDEX('연차관리대장'!$B$5:$B$204,MATCH(C1098,'연차관리대장'!$A$5:$A$204,0)),""))</f>
        <v/>
      </c>
      <c r="E1098" s="12">
        <f>IF(C1098="","",IFERROR(INDEX('연차관리대장'!$C$5:$C$204,MATCH(C1098,'연차관리대장'!$A$5:$A$204,0)),""))</f>
        <v/>
      </c>
      <c r="F1098" s="12" t="n"/>
      <c r="G1098" s="12" t="n"/>
      <c r="H1098" s="12">
        <f>IF(F1098="","",IF(OR(F1098="오전 반차",F1098="오후 반차"),0.5,IF(F1098="연차",N(G1098),0)))</f>
        <v/>
      </c>
      <c r="I1098" s="7" t="n"/>
      <c r="J1098" s="12" t="n"/>
      <c r="K1098" s="12" t="n"/>
      <c r="L1098" s="14" t="n"/>
      <c r="M1098" s="12">
        <f>IF(AND(C1098="",F1098=""),"",IF(C1098="","사번 미기재",IF(ISNA(MATCH(C1098,'연차관리대장'!$A$5:$A$204,0)),"대장에 없는 사번",IF(A1098="","사용일 미기재",IF(AND(F1098="연차",G1098=""),"일수 미기재",IF(AND(G1098&lt;&gt;"",ISNUMBER(SEARCH("반차",F1098)),N(G1098)&lt;&gt;0.5),"반차는 0.5일",""))))))</f>
        <v/>
      </c>
    </row>
    <row r="1099">
      <c r="A1099" s="7" t="n"/>
      <c r="B1099" s="7" t="n"/>
      <c r="C1099" s="12" t="n"/>
      <c r="D1099" s="12">
        <f>IF(C1099="","",IFERROR(INDEX('연차관리대장'!$B$5:$B$204,MATCH(C1099,'연차관리대장'!$A$5:$A$204,0)),""))</f>
        <v/>
      </c>
      <c r="E1099" s="12">
        <f>IF(C1099="","",IFERROR(INDEX('연차관리대장'!$C$5:$C$204,MATCH(C1099,'연차관리대장'!$A$5:$A$204,0)),""))</f>
        <v/>
      </c>
      <c r="F1099" s="12" t="n"/>
      <c r="G1099" s="12" t="n"/>
      <c r="H1099" s="12">
        <f>IF(F1099="","",IF(OR(F1099="오전 반차",F1099="오후 반차"),0.5,IF(F1099="연차",N(G1099),0)))</f>
        <v/>
      </c>
      <c r="I1099" s="7" t="n"/>
      <c r="J1099" s="12" t="n"/>
      <c r="K1099" s="12" t="n"/>
      <c r="L1099" s="14" t="n"/>
      <c r="M1099" s="12">
        <f>IF(AND(C1099="",F1099=""),"",IF(C1099="","사번 미기재",IF(ISNA(MATCH(C1099,'연차관리대장'!$A$5:$A$204,0)),"대장에 없는 사번",IF(A1099="","사용일 미기재",IF(AND(F1099="연차",G1099=""),"일수 미기재",IF(AND(G1099&lt;&gt;"",ISNUMBER(SEARCH("반차",F1099)),N(G1099)&lt;&gt;0.5),"반차는 0.5일",""))))))</f>
        <v/>
      </c>
    </row>
    <row r="1100">
      <c r="A1100" s="7" t="n"/>
      <c r="B1100" s="7" t="n"/>
      <c r="C1100" s="12" t="n"/>
      <c r="D1100" s="12">
        <f>IF(C1100="","",IFERROR(INDEX('연차관리대장'!$B$5:$B$204,MATCH(C1100,'연차관리대장'!$A$5:$A$204,0)),""))</f>
        <v/>
      </c>
      <c r="E1100" s="12">
        <f>IF(C1100="","",IFERROR(INDEX('연차관리대장'!$C$5:$C$204,MATCH(C1100,'연차관리대장'!$A$5:$A$204,0)),""))</f>
        <v/>
      </c>
      <c r="F1100" s="12" t="n"/>
      <c r="G1100" s="12" t="n"/>
      <c r="H1100" s="12">
        <f>IF(F1100="","",IF(OR(F1100="오전 반차",F1100="오후 반차"),0.5,IF(F1100="연차",N(G1100),0)))</f>
        <v/>
      </c>
      <c r="I1100" s="7" t="n"/>
      <c r="J1100" s="12" t="n"/>
      <c r="K1100" s="12" t="n"/>
      <c r="L1100" s="14" t="n"/>
      <c r="M1100" s="12">
        <f>IF(AND(C1100="",F1100=""),"",IF(C1100="","사번 미기재",IF(ISNA(MATCH(C1100,'연차관리대장'!$A$5:$A$204,0)),"대장에 없는 사번",IF(A1100="","사용일 미기재",IF(AND(F1100="연차",G1100=""),"일수 미기재",IF(AND(G1100&lt;&gt;"",ISNUMBER(SEARCH("반차",F1100)),N(G1100)&lt;&gt;0.5),"반차는 0.5일",""))))))</f>
        <v/>
      </c>
    </row>
    <row r="1101">
      <c r="A1101" s="7" t="n"/>
      <c r="B1101" s="7" t="n"/>
      <c r="C1101" s="12" t="n"/>
      <c r="D1101" s="12">
        <f>IF(C1101="","",IFERROR(INDEX('연차관리대장'!$B$5:$B$204,MATCH(C1101,'연차관리대장'!$A$5:$A$204,0)),""))</f>
        <v/>
      </c>
      <c r="E1101" s="12">
        <f>IF(C1101="","",IFERROR(INDEX('연차관리대장'!$C$5:$C$204,MATCH(C1101,'연차관리대장'!$A$5:$A$204,0)),""))</f>
        <v/>
      </c>
      <c r="F1101" s="12" t="n"/>
      <c r="G1101" s="12" t="n"/>
      <c r="H1101" s="12">
        <f>IF(F1101="","",IF(OR(F1101="오전 반차",F1101="오후 반차"),0.5,IF(F1101="연차",N(G1101),0)))</f>
        <v/>
      </c>
      <c r="I1101" s="7" t="n"/>
      <c r="J1101" s="12" t="n"/>
      <c r="K1101" s="12" t="n"/>
      <c r="L1101" s="14" t="n"/>
      <c r="M1101" s="12">
        <f>IF(AND(C1101="",F1101=""),"",IF(C1101="","사번 미기재",IF(ISNA(MATCH(C1101,'연차관리대장'!$A$5:$A$204,0)),"대장에 없는 사번",IF(A1101="","사용일 미기재",IF(AND(F1101="연차",G1101=""),"일수 미기재",IF(AND(G1101&lt;&gt;"",ISNUMBER(SEARCH("반차",F1101)),N(G1101)&lt;&gt;0.5),"반차는 0.5일",""))))))</f>
        <v/>
      </c>
    </row>
    <row r="1102">
      <c r="A1102" s="7" t="n"/>
      <c r="B1102" s="7" t="n"/>
      <c r="C1102" s="12" t="n"/>
      <c r="D1102" s="12">
        <f>IF(C1102="","",IFERROR(INDEX('연차관리대장'!$B$5:$B$204,MATCH(C1102,'연차관리대장'!$A$5:$A$204,0)),""))</f>
        <v/>
      </c>
      <c r="E1102" s="12">
        <f>IF(C1102="","",IFERROR(INDEX('연차관리대장'!$C$5:$C$204,MATCH(C1102,'연차관리대장'!$A$5:$A$204,0)),""))</f>
        <v/>
      </c>
      <c r="F1102" s="12" t="n"/>
      <c r="G1102" s="12" t="n"/>
      <c r="H1102" s="12">
        <f>IF(F1102="","",IF(OR(F1102="오전 반차",F1102="오후 반차"),0.5,IF(F1102="연차",N(G1102),0)))</f>
        <v/>
      </c>
      <c r="I1102" s="7" t="n"/>
      <c r="J1102" s="12" t="n"/>
      <c r="K1102" s="12" t="n"/>
      <c r="L1102" s="14" t="n"/>
      <c r="M1102" s="12">
        <f>IF(AND(C1102="",F1102=""),"",IF(C1102="","사번 미기재",IF(ISNA(MATCH(C1102,'연차관리대장'!$A$5:$A$204,0)),"대장에 없는 사번",IF(A1102="","사용일 미기재",IF(AND(F1102="연차",G1102=""),"일수 미기재",IF(AND(G1102&lt;&gt;"",ISNUMBER(SEARCH("반차",F1102)),N(G1102)&lt;&gt;0.5),"반차는 0.5일",""))))))</f>
        <v/>
      </c>
    </row>
    <row r="1103">
      <c r="A1103" s="7" t="n"/>
      <c r="B1103" s="7" t="n"/>
      <c r="C1103" s="12" t="n"/>
      <c r="D1103" s="12">
        <f>IF(C1103="","",IFERROR(INDEX('연차관리대장'!$B$5:$B$204,MATCH(C1103,'연차관리대장'!$A$5:$A$204,0)),""))</f>
        <v/>
      </c>
      <c r="E1103" s="12">
        <f>IF(C1103="","",IFERROR(INDEX('연차관리대장'!$C$5:$C$204,MATCH(C1103,'연차관리대장'!$A$5:$A$204,0)),""))</f>
        <v/>
      </c>
      <c r="F1103" s="12" t="n"/>
      <c r="G1103" s="12" t="n"/>
      <c r="H1103" s="12">
        <f>IF(F1103="","",IF(OR(F1103="오전 반차",F1103="오후 반차"),0.5,IF(F1103="연차",N(G1103),0)))</f>
        <v/>
      </c>
      <c r="I1103" s="7" t="n"/>
      <c r="J1103" s="12" t="n"/>
      <c r="K1103" s="12" t="n"/>
      <c r="L1103" s="14" t="n"/>
      <c r="M1103" s="12">
        <f>IF(AND(C1103="",F1103=""),"",IF(C1103="","사번 미기재",IF(ISNA(MATCH(C1103,'연차관리대장'!$A$5:$A$204,0)),"대장에 없는 사번",IF(A1103="","사용일 미기재",IF(AND(F1103="연차",G1103=""),"일수 미기재",IF(AND(G1103&lt;&gt;"",ISNUMBER(SEARCH("반차",F1103)),N(G1103)&lt;&gt;0.5),"반차는 0.5일",""))))))</f>
        <v/>
      </c>
    </row>
    <row r="1104">
      <c r="A1104" s="7" t="n"/>
      <c r="B1104" s="7" t="n"/>
      <c r="C1104" s="12" t="n"/>
      <c r="D1104" s="12">
        <f>IF(C1104="","",IFERROR(INDEX('연차관리대장'!$B$5:$B$204,MATCH(C1104,'연차관리대장'!$A$5:$A$204,0)),""))</f>
        <v/>
      </c>
      <c r="E1104" s="12">
        <f>IF(C1104="","",IFERROR(INDEX('연차관리대장'!$C$5:$C$204,MATCH(C1104,'연차관리대장'!$A$5:$A$204,0)),""))</f>
        <v/>
      </c>
      <c r="F1104" s="12" t="n"/>
      <c r="G1104" s="12" t="n"/>
      <c r="H1104" s="12">
        <f>IF(F1104="","",IF(OR(F1104="오전 반차",F1104="오후 반차"),0.5,IF(F1104="연차",N(G1104),0)))</f>
        <v/>
      </c>
      <c r="I1104" s="7" t="n"/>
      <c r="J1104" s="12" t="n"/>
      <c r="K1104" s="12" t="n"/>
      <c r="L1104" s="14" t="n"/>
      <c r="M1104" s="12">
        <f>IF(AND(C1104="",F1104=""),"",IF(C1104="","사번 미기재",IF(ISNA(MATCH(C1104,'연차관리대장'!$A$5:$A$204,0)),"대장에 없는 사번",IF(A1104="","사용일 미기재",IF(AND(F1104="연차",G1104=""),"일수 미기재",IF(AND(G1104&lt;&gt;"",ISNUMBER(SEARCH("반차",F1104)),N(G1104)&lt;&gt;0.5),"반차는 0.5일",""))))))</f>
        <v/>
      </c>
    </row>
    <row r="1105">
      <c r="A1105" s="7" t="n"/>
      <c r="B1105" s="7" t="n"/>
      <c r="C1105" s="12" t="n"/>
      <c r="D1105" s="12">
        <f>IF(C1105="","",IFERROR(INDEX('연차관리대장'!$B$5:$B$204,MATCH(C1105,'연차관리대장'!$A$5:$A$204,0)),""))</f>
        <v/>
      </c>
      <c r="E1105" s="12">
        <f>IF(C1105="","",IFERROR(INDEX('연차관리대장'!$C$5:$C$204,MATCH(C1105,'연차관리대장'!$A$5:$A$204,0)),""))</f>
        <v/>
      </c>
      <c r="F1105" s="12" t="n"/>
      <c r="G1105" s="12" t="n"/>
      <c r="H1105" s="12">
        <f>IF(F1105="","",IF(OR(F1105="오전 반차",F1105="오후 반차"),0.5,IF(F1105="연차",N(G1105),0)))</f>
        <v/>
      </c>
      <c r="I1105" s="7" t="n"/>
      <c r="J1105" s="12" t="n"/>
      <c r="K1105" s="12" t="n"/>
      <c r="L1105" s="14" t="n"/>
      <c r="M1105" s="12">
        <f>IF(AND(C1105="",F1105=""),"",IF(C1105="","사번 미기재",IF(ISNA(MATCH(C1105,'연차관리대장'!$A$5:$A$204,0)),"대장에 없는 사번",IF(A1105="","사용일 미기재",IF(AND(F1105="연차",G1105=""),"일수 미기재",IF(AND(G1105&lt;&gt;"",ISNUMBER(SEARCH("반차",F1105)),N(G1105)&lt;&gt;0.5),"반차는 0.5일",""))))))</f>
        <v/>
      </c>
    </row>
    <row r="1106">
      <c r="A1106" s="7" t="n"/>
      <c r="B1106" s="7" t="n"/>
      <c r="C1106" s="12" t="n"/>
      <c r="D1106" s="12">
        <f>IF(C1106="","",IFERROR(INDEX('연차관리대장'!$B$5:$B$204,MATCH(C1106,'연차관리대장'!$A$5:$A$204,0)),""))</f>
        <v/>
      </c>
      <c r="E1106" s="12">
        <f>IF(C1106="","",IFERROR(INDEX('연차관리대장'!$C$5:$C$204,MATCH(C1106,'연차관리대장'!$A$5:$A$204,0)),""))</f>
        <v/>
      </c>
      <c r="F1106" s="12" t="n"/>
      <c r="G1106" s="12" t="n"/>
      <c r="H1106" s="12">
        <f>IF(F1106="","",IF(OR(F1106="오전 반차",F1106="오후 반차"),0.5,IF(F1106="연차",N(G1106),0)))</f>
        <v/>
      </c>
      <c r="I1106" s="7" t="n"/>
      <c r="J1106" s="12" t="n"/>
      <c r="K1106" s="12" t="n"/>
      <c r="L1106" s="14" t="n"/>
      <c r="M1106" s="12">
        <f>IF(AND(C1106="",F1106=""),"",IF(C1106="","사번 미기재",IF(ISNA(MATCH(C1106,'연차관리대장'!$A$5:$A$204,0)),"대장에 없는 사번",IF(A1106="","사용일 미기재",IF(AND(F1106="연차",G1106=""),"일수 미기재",IF(AND(G1106&lt;&gt;"",ISNUMBER(SEARCH("반차",F1106)),N(G1106)&lt;&gt;0.5),"반차는 0.5일",""))))))</f>
        <v/>
      </c>
    </row>
    <row r="1107">
      <c r="A1107" s="7" t="n"/>
      <c r="B1107" s="7" t="n"/>
      <c r="C1107" s="12" t="n"/>
      <c r="D1107" s="12">
        <f>IF(C1107="","",IFERROR(INDEX('연차관리대장'!$B$5:$B$204,MATCH(C1107,'연차관리대장'!$A$5:$A$204,0)),""))</f>
        <v/>
      </c>
      <c r="E1107" s="12">
        <f>IF(C1107="","",IFERROR(INDEX('연차관리대장'!$C$5:$C$204,MATCH(C1107,'연차관리대장'!$A$5:$A$204,0)),""))</f>
        <v/>
      </c>
      <c r="F1107" s="12" t="n"/>
      <c r="G1107" s="12" t="n"/>
      <c r="H1107" s="12">
        <f>IF(F1107="","",IF(OR(F1107="오전 반차",F1107="오후 반차"),0.5,IF(F1107="연차",N(G1107),0)))</f>
        <v/>
      </c>
      <c r="I1107" s="7" t="n"/>
      <c r="J1107" s="12" t="n"/>
      <c r="K1107" s="12" t="n"/>
      <c r="L1107" s="14" t="n"/>
      <c r="M1107" s="12">
        <f>IF(AND(C1107="",F1107=""),"",IF(C1107="","사번 미기재",IF(ISNA(MATCH(C1107,'연차관리대장'!$A$5:$A$204,0)),"대장에 없는 사번",IF(A1107="","사용일 미기재",IF(AND(F1107="연차",G1107=""),"일수 미기재",IF(AND(G1107&lt;&gt;"",ISNUMBER(SEARCH("반차",F1107)),N(G1107)&lt;&gt;0.5),"반차는 0.5일",""))))))</f>
        <v/>
      </c>
    </row>
    <row r="1108">
      <c r="A1108" s="7" t="n"/>
      <c r="B1108" s="7" t="n"/>
      <c r="C1108" s="12" t="n"/>
      <c r="D1108" s="12">
        <f>IF(C1108="","",IFERROR(INDEX('연차관리대장'!$B$5:$B$204,MATCH(C1108,'연차관리대장'!$A$5:$A$204,0)),""))</f>
        <v/>
      </c>
      <c r="E1108" s="12">
        <f>IF(C1108="","",IFERROR(INDEX('연차관리대장'!$C$5:$C$204,MATCH(C1108,'연차관리대장'!$A$5:$A$204,0)),""))</f>
        <v/>
      </c>
      <c r="F1108" s="12" t="n"/>
      <c r="G1108" s="12" t="n"/>
      <c r="H1108" s="12">
        <f>IF(F1108="","",IF(OR(F1108="오전 반차",F1108="오후 반차"),0.5,IF(F1108="연차",N(G1108),0)))</f>
        <v/>
      </c>
      <c r="I1108" s="7" t="n"/>
      <c r="J1108" s="12" t="n"/>
      <c r="K1108" s="12" t="n"/>
      <c r="L1108" s="14" t="n"/>
      <c r="M1108" s="12">
        <f>IF(AND(C1108="",F1108=""),"",IF(C1108="","사번 미기재",IF(ISNA(MATCH(C1108,'연차관리대장'!$A$5:$A$204,0)),"대장에 없는 사번",IF(A1108="","사용일 미기재",IF(AND(F1108="연차",G1108=""),"일수 미기재",IF(AND(G1108&lt;&gt;"",ISNUMBER(SEARCH("반차",F1108)),N(G1108)&lt;&gt;0.5),"반차는 0.5일",""))))))</f>
        <v/>
      </c>
    </row>
    <row r="1109">
      <c r="A1109" s="7" t="n"/>
      <c r="B1109" s="7" t="n"/>
      <c r="C1109" s="12" t="n"/>
      <c r="D1109" s="12">
        <f>IF(C1109="","",IFERROR(INDEX('연차관리대장'!$B$5:$B$204,MATCH(C1109,'연차관리대장'!$A$5:$A$204,0)),""))</f>
        <v/>
      </c>
      <c r="E1109" s="12">
        <f>IF(C1109="","",IFERROR(INDEX('연차관리대장'!$C$5:$C$204,MATCH(C1109,'연차관리대장'!$A$5:$A$204,0)),""))</f>
        <v/>
      </c>
      <c r="F1109" s="12" t="n"/>
      <c r="G1109" s="12" t="n"/>
      <c r="H1109" s="12">
        <f>IF(F1109="","",IF(OR(F1109="오전 반차",F1109="오후 반차"),0.5,IF(F1109="연차",N(G1109),0)))</f>
        <v/>
      </c>
      <c r="I1109" s="7" t="n"/>
      <c r="J1109" s="12" t="n"/>
      <c r="K1109" s="12" t="n"/>
      <c r="L1109" s="14" t="n"/>
      <c r="M1109" s="12">
        <f>IF(AND(C1109="",F1109=""),"",IF(C1109="","사번 미기재",IF(ISNA(MATCH(C1109,'연차관리대장'!$A$5:$A$204,0)),"대장에 없는 사번",IF(A1109="","사용일 미기재",IF(AND(F1109="연차",G1109=""),"일수 미기재",IF(AND(G1109&lt;&gt;"",ISNUMBER(SEARCH("반차",F1109)),N(G1109)&lt;&gt;0.5),"반차는 0.5일",""))))))</f>
        <v/>
      </c>
    </row>
    <row r="1110">
      <c r="A1110" s="7" t="n"/>
      <c r="B1110" s="7" t="n"/>
      <c r="C1110" s="12" t="n"/>
      <c r="D1110" s="12">
        <f>IF(C1110="","",IFERROR(INDEX('연차관리대장'!$B$5:$B$204,MATCH(C1110,'연차관리대장'!$A$5:$A$204,0)),""))</f>
        <v/>
      </c>
      <c r="E1110" s="12">
        <f>IF(C1110="","",IFERROR(INDEX('연차관리대장'!$C$5:$C$204,MATCH(C1110,'연차관리대장'!$A$5:$A$204,0)),""))</f>
        <v/>
      </c>
      <c r="F1110" s="12" t="n"/>
      <c r="G1110" s="12" t="n"/>
      <c r="H1110" s="12">
        <f>IF(F1110="","",IF(OR(F1110="오전 반차",F1110="오후 반차"),0.5,IF(F1110="연차",N(G1110),0)))</f>
        <v/>
      </c>
      <c r="I1110" s="7" t="n"/>
      <c r="J1110" s="12" t="n"/>
      <c r="K1110" s="12" t="n"/>
      <c r="L1110" s="14" t="n"/>
      <c r="M1110" s="12">
        <f>IF(AND(C1110="",F1110=""),"",IF(C1110="","사번 미기재",IF(ISNA(MATCH(C1110,'연차관리대장'!$A$5:$A$204,0)),"대장에 없는 사번",IF(A1110="","사용일 미기재",IF(AND(F1110="연차",G1110=""),"일수 미기재",IF(AND(G1110&lt;&gt;"",ISNUMBER(SEARCH("반차",F1110)),N(G1110)&lt;&gt;0.5),"반차는 0.5일",""))))))</f>
        <v/>
      </c>
    </row>
    <row r="1111">
      <c r="A1111" s="7" t="n"/>
      <c r="B1111" s="7" t="n"/>
      <c r="C1111" s="12" t="n"/>
      <c r="D1111" s="12">
        <f>IF(C1111="","",IFERROR(INDEX('연차관리대장'!$B$5:$B$204,MATCH(C1111,'연차관리대장'!$A$5:$A$204,0)),""))</f>
        <v/>
      </c>
      <c r="E1111" s="12">
        <f>IF(C1111="","",IFERROR(INDEX('연차관리대장'!$C$5:$C$204,MATCH(C1111,'연차관리대장'!$A$5:$A$204,0)),""))</f>
        <v/>
      </c>
      <c r="F1111" s="12" t="n"/>
      <c r="G1111" s="12" t="n"/>
      <c r="H1111" s="12">
        <f>IF(F1111="","",IF(OR(F1111="오전 반차",F1111="오후 반차"),0.5,IF(F1111="연차",N(G1111),0)))</f>
        <v/>
      </c>
      <c r="I1111" s="7" t="n"/>
      <c r="J1111" s="12" t="n"/>
      <c r="K1111" s="12" t="n"/>
      <c r="L1111" s="14" t="n"/>
      <c r="M1111" s="12">
        <f>IF(AND(C1111="",F1111=""),"",IF(C1111="","사번 미기재",IF(ISNA(MATCH(C1111,'연차관리대장'!$A$5:$A$204,0)),"대장에 없는 사번",IF(A1111="","사용일 미기재",IF(AND(F1111="연차",G1111=""),"일수 미기재",IF(AND(G1111&lt;&gt;"",ISNUMBER(SEARCH("반차",F1111)),N(G1111)&lt;&gt;0.5),"반차는 0.5일",""))))))</f>
        <v/>
      </c>
    </row>
    <row r="1112">
      <c r="A1112" s="7" t="n"/>
      <c r="B1112" s="7" t="n"/>
      <c r="C1112" s="12" t="n"/>
      <c r="D1112" s="12">
        <f>IF(C1112="","",IFERROR(INDEX('연차관리대장'!$B$5:$B$204,MATCH(C1112,'연차관리대장'!$A$5:$A$204,0)),""))</f>
        <v/>
      </c>
      <c r="E1112" s="12">
        <f>IF(C1112="","",IFERROR(INDEX('연차관리대장'!$C$5:$C$204,MATCH(C1112,'연차관리대장'!$A$5:$A$204,0)),""))</f>
        <v/>
      </c>
      <c r="F1112" s="12" t="n"/>
      <c r="G1112" s="12" t="n"/>
      <c r="H1112" s="12">
        <f>IF(F1112="","",IF(OR(F1112="오전 반차",F1112="오후 반차"),0.5,IF(F1112="연차",N(G1112),0)))</f>
        <v/>
      </c>
      <c r="I1112" s="7" t="n"/>
      <c r="J1112" s="12" t="n"/>
      <c r="K1112" s="12" t="n"/>
      <c r="L1112" s="14" t="n"/>
      <c r="M1112" s="12">
        <f>IF(AND(C1112="",F1112=""),"",IF(C1112="","사번 미기재",IF(ISNA(MATCH(C1112,'연차관리대장'!$A$5:$A$204,0)),"대장에 없는 사번",IF(A1112="","사용일 미기재",IF(AND(F1112="연차",G1112=""),"일수 미기재",IF(AND(G1112&lt;&gt;"",ISNUMBER(SEARCH("반차",F1112)),N(G1112)&lt;&gt;0.5),"반차는 0.5일",""))))))</f>
        <v/>
      </c>
    </row>
    <row r="1113">
      <c r="A1113" s="7" t="n"/>
      <c r="B1113" s="7" t="n"/>
      <c r="C1113" s="12" t="n"/>
      <c r="D1113" s="12">
        <f>IF(C1113="","",IFERROR(INDEX('연차관리대장'!$B$5:$B$204,MATCH(C1113,'연차관리대장'!$A$5:$A$204,0)),""))</f>
        <v/>
      </c>
      <c r="E1113" s="12">
        <f>IF(C1113="","",IFERROR(INDEX('연차관리대장'!$C$5:$C$204,MATCH(C1113,'연차관리대장'!$A$5:$A$204,0)),""))</f>
        <v/>
      </c>
      <c r="F1113" s="12" t="n"/>
      <c r="G1113" s="12" t="n"/>
      <c r="H1113" s="12">
        <f>IF(F1113="","",IF(OR(F1113="오전 반차",F1113="오후 반차"),0.5,IF(F1113="연차",N(G1113),0)))</f>
        <v/>
      </c>
      <c r="I1113" s="7" t="n"/>
      <c r="J1113" s="12" t="n"/>
      <c r="K1113" s="12" t="n"/>
      <c r="L1113" s="14" t="n"/>
      <c r="M1113" s="12">
        <f>IF(AND(C1113="",F1113=""),"",IF(C1113="","사번 미기재",IF(ISNA(MATCH(C1113,'연차관리대장'!$A$5:$A$204,0)),"대장에 없는 사번",IF(A1113="","사용일 미기재",IF(AND(F1113="연차",G1113=""),"일수 미기재",IF(AND(G1113&lt;&gt;"",ISNUMBER(SEARCH("반차",F1113)),N(G1113)&lt;&gt;0.5),"반차는 0.5일",""))))))</f>
        <v/>
      </c>
    </row>
    <row r="1114">
      <c r="A1114" s="7" t="n"/>
      <c r="B1114" s="7" t="n"/>
      <c r="C1114" s="12" t="n"/>
      <c r="D1114" s="12">
        <f>IF(C1114="","",IFERROR(INDEX('연차관리대장'!$B$5:$B$204,MATCH(C1114,'연차관리대장'!$A$5:$A$204,0)),""))</f>
        <v/>
      </c>
      <c r="E1114" s="12">
        <f>IF(C1114="","",IFERROR(INDEX('연차관리대장'!$C$5:$C$204,MATCH(C1114,'연차관리대장'!$A$5:$A$204,0)),""))</f>
        <v/>
      </c>
      <c r="F1114" s="12" t="n"/>
      <c r="G1114" s="12" t="n"/>
      <c r="H1114" s="12">
        <f>IF(F1114="","",IF(OR(F1114="오전 반차",F1114="오후 반차"),0.5,IF(F1114="연차",N(G1114),0)))</f>
        <v/>
      </c>
      <c r="I1114" s="7" t="n"/>
      <c r="J1114" s="12" t="n"/>
      <c r="K1114" s="12" t="n"/>
      <c r="L1114" s="14" t="n"/>
      <c r="M1114" s="12">
        <f>IF(AND(C1114="",F1114=""),"",IF(C1114="","사번 미기재",IF(ISNA(MATCH(C1114,'연차관리대장'!$A$5:$A$204,0)),"대장에 없는 사번",IF(A1114="","사용일 미기재",IF(AND(F1114="연차",G1114=""),"일수 미기재",IF(AND(G1114&lt;&gt;"",ISNUMBER(SEARCH("반차",F1114)),N(G1114)&lt;&gt;0.5),"반차는 0.5일",""))))))</f>
        <v/>
      </c>
    </row>
    <row r="1115">
      <c r="A1115" s="7" t="n"/>
      <c r="B1115" s="7" t="n"/>
      <c r="C1115" s="12" t="n"/>
      <c r="D1115" s="12">
        <f>IF(C1115="","",IFERROR(INDEX('연차관리대장'!$B$5:$B$204,MATCH(C1115,'연차관리대장'!$A$5:$A$204,0)),""))</f>
        <v/>
      </c>
      <c r="E1115" s="12">
        <f>IF(C1115="","",IFERROR(INDEX('연차관리대장'!$C$5:$C$204,MATCH(C1115,'연차관리대장'!$A$5:$A$204,0)),""))</f>
        <v/>
      </c>
      <c r="F1115" s="12" t="n"/>
      <c r="G1115" s="12" t="n"/>
      <c r="H1115" s="12">
        <f>IF(F1115="","",IF(OR(F1115="오전 반차",F1115="오후 반차"),0.5,IF(F1115="연차",N(G1115),0)))</f>
        <v/>
      </c>
      <c r="I1115" s="7" t="n"/>
      <c r="J1115" s="12" t="n"/>
      <c r="K1115" s="12" t="n"/>
      <c r="L1115" s="14" t="n"/>
      <c r="M1115" s="12">
        <f>IF(AND(C1115="",F1115=""),"",IF(C1115="","사번 미기재",IF(ISNA(MATCH(C1115,'연차관리대장'!$A$5:$A$204,0)),"대장에 없는 사번",IF(A1115="","사용일 미기재",IF(AND(F1115="연차",G1115=""),"일수 미기재",IF(AND(G1115&lt;&gt;"",ISNUMBER(SEARCH("반차",F1115)),N(G1115)&lt;&gt;0.5),"반차는 0.5일",""))))))</f>
        <v/>
      </c>
    </row>
    <row r="1116">
      <c r="A1116" s="7" t="n"/>
      <c r="B1116" s="7" t="n"/>
      <c r="C1116" s="12" t="n"/>
      <c r="D1116" s="12">
        <f>IF(C1116="","",IFERROR(INDEX('연차관리대장'!$B$5:$B$204,MATCH(C1116,'연차관리대장'!$A$5:$A$204,0)),""))</f>
        <v/>
      </c>
      <c r="E1116" s="12">
        <f>IF(C1116="","",IFERROR(INDEX('연차관리대장'!$C$5:$C$204,MATCH(C1116,'연차관리대장'!$A$5:$A$204,0)),""))</f>
        <v/>
      </c>
      <c r="F1116" s="12" t="n"/>
      <c r="G1116" s="12" t="n"/>
      <c r="H1116" s="12">
        <f>IF(F1116="","",IF(OR(F1116="오전 반차",F1116="오후 반차"),0.5,IF(F1116="연차",N(G1116),0)))</f>
        <v/>
      </c>
      <c r="I1116" s="7" t="n"/>
      <c r="J1116" s="12" t="n"/>
      <c r="K1116" s="12" t="n"/>
      <c r="L1116" s="14" t="n"/>
      <c r="M1116" s="12">
        <f>IF(AND(C1116="",F1116=""),"",IF(C1116="","사번 미기재",IF(ISNA(MATCH(C1116,'연차관리대장'!$A$5:$A$204,0)),"대장에 없는 사번",IF(A1116="","사용일 미기재",IF(AND(F1116="연차",G1116=""),"일수 미기재",IF(AND(G1116&lt;&gt;"",ISNUMBER(SEARCH("반차",F1116)),N(G1116)&lt;&gt;0.5),"반차는 0.5일",""))))))</f>
        <v/>
      </c>
    </row>
    <row r="1117">
      <c r="A1117" s="7" t="n"/>
      <c r="B1117" s="7" t="n"/>
      <c r="C1117" s="12" t="n"/>
      <c r="D1117" s="12">
        <f>IF(C1117="","",IFERROR(INDEX('연차관리대장'!$B$5:$B$204,MATCH(C1117,'연차관리대장'!$A$5:$A$204,0)),""))</f>
        <v/>
      </c>
      <c r="E1117" s="12">
        <f>IF(C1117="","",IFERROR(INDEX('연차관리대장'!$C$5:$C$204,MATCH(C1117,'연차관리대장'!$A$5:$A$204,0)),""))</f>
        <v/>
      </c>
      <c r="F1117" s="12" t="n"/>
      <c r="G1117" s="12" t="n"/>
      <c r="H1117" s="12">
        <f>IF(F1117="","",IF(OR(F1117="오전 반차",F1117="오후 반차"),0.5,IF(F1117="연차",N(G1117),0)))</f>
        <v/>
      </c>
      <c r="I1117" s="7" t="n"/>
      <c r="J1117" s="12" t="n"/>
      <c r="K1117" s="12" t="n"/>
      <c r="L1117" s="14" t="n"/>
      <c r="M1117" s="12">
        <f>IF(AND(C1117="",F1117=""),"",IF(C1117="","사번 미기재",IF(ISNA(MATCH(C1117,'연차관리대장'!$A$5:$A$204,0)),"대장에 없는 사번",IF(A1117="","사용일 미기재",IF(AND(F1117="연차",G1117=""),"일수 미기재",IF(AND(G1117&lt;&gt;"",ISNUMBER(SEARCH("반차",F1117)),N(G1117)&lt;&gt;0.5),"반차는 0.5일",""))))))</f>
        <v/>
      </c>
    </row>
    <row r="1118">
      <c r="A1118" s="7" t="n"/>
      <c r="B1118" s="7" t="n"/>
      <c r="C1118" s="12" t="n"/>
      <c r="D1118" s="12">
        <f>IF(C1118="","",IFERROR(INDEX('연차관리대장'!$B$5:$B$204,MATCH(C1118,'연차관리대장'!$A$5:$A$204,0)),""))</f>
        <v/>
      </c>
      <c r="E1118" s="12">
        <f>IF(C1118="","",IFERROR(INDEX('연차관리대장'!$C$5:$C$204,MATCH(C1118,'연차관리대장'!$A$5:$A$204,0)),""))</f>
        <v/>
      </c>
      <c r="F1118" s="12" t="n"/>
      <c r="G1118" s="12" t="n"/>
      <c r="H1118" s="12">
        <f>IF(F1118="","",IF(OR(F1118="오전 반차",F1118="오후 반차"),0.5,IF(F1118="연차",N(G1118),0)))</f>
        <v/>
      </c>
      <c r="I1118" s="7" t="n"/>
      <c r="J1118" s="12" t="n"/>
      <c r="K1118" s="12" t="n"/>
      <c r="L1118" s="14" t="n"/>
      <c r="M1118" s="12">
        <f>IF(AND(C1118="",F1118=""),"",IF(C1118="","사번 미기재",IF(ISNA(MATCH(C1118,'연차관리대장'!$A$5:$A$204,0)),"대장에 없는 사번",IF(A1118="","사용일 미기재",IF(AND(F1118="연차",G1118=""),"일수 미기재",IF(AND(G1118&lt;&gt;"",ISNUMBER(SEARCH("반차",F1118)),N(G1118)&lt;&gt;0.5),"반차는 0.5일",""))))))</f>
        <v/>
      </c>
    </row>
    <row r="1119">
      <c r="A1119" s="7" t="n"/>
      <c r="B1119" s="7" t="n"/>
      <c r="C1119" s="12" t="n"/>
      <c r="D1119" s="12">
        <f>IF(C1119="","",IFERROR(INDEX('연차관리대장'!$B$5:$B$204,MATCH(C1119,'연차관리대장'!$A$5:$A$204,0)),""))</f>
        <v/>
      </c>
      <c r="E1119" s="12">
        <f>IF(C1119="","",IFERROR(INDEX('연차관리대장'!$C$5:$C$204,MATCH(C1119,'연차관리대장'!$A$5:$A$204,0)),""))</f>
        <v/>
      </c>
      <c r="F1119" s="12" t="n"/>
      <c r="G1119" s="12" t="n"/>
      <c r="H1119" s="12">
        <f>IF(F1119="","",IF(OR(F1119="오전 반차",F1119="오후 반차"),0.5,IF(F1119="연차",N(G1119),0)))</f>
        <v/>
      </c>
      <c r="I1119" s="7" t="n"/>
      <c r="J1119" s="12" t="n"/>
      <c r="K1119" s="12" t="n"/>
      <c r="L1119" s="14" t="n"/>
      <c r="M1119" s="12">
        <f>IF(AND(C1119="",F1119=""),"",IF(C1119="","사번 미기재",IF(ISNA(MATCH(C1119,'연차관리대장'!$A$5:$A$204,0)),"대장에 없는 사번",IF(A1119="","사용일 미기재",IF(AND(F1119="연차",G1119=""),"일수 미기재",IF(AND(G1119&lt;&gt;"",ISNUMBER(SEARCH("반차",F1119)),N(G1119)&lt;&gt;0.5),"반차는 0.5일",""))))))</f>
        <v/>
      </c>
    </row>
    <row r="1120">
      <c r="A1120" s="7" t="n"/>
      <c r="B1120" s="7" t="n"/>
      <c r="C1120" s="12" t="n"/>
      <c r="D1120" s="12">
        <f>IF(C1120="","",IFERROR(INDEX('연차관리대장'!$B$5:$B$204,MATCH(C1120,'연차관리대장'!$A$5:$A$204,0)),""))</f>
        <v/>
      </c>
      <c r="E1120" s="12">
        <f>IF(C1120="","",IFERROR(INDEX('연차관리대장'!$C$5:$C$204,MATCH(C1120,'연차관리대장'!$A$5:$A$204,0)),""))</f>
        <v/>
      </c>
      <c r="F1120" s="12" t="n"/>
      <c r="G1120" s="12" t="n"/>
      <c r="H1120" s="12">
        <f>IF(F1120="","",IF(OR(F1120="오전 반차",F1120="오후 반차"),0.5,IF(F1120="연차",N(G1120),0)))</f>
        <v/>
      </c>
      <c r="I1120" s="7" t="n"/>
      <c r="J1120" s="12" t="n"/>
      <c r="K1120" s="12" t="n"/>
      <c r="L1120" s="14" t="n"/>
      <c r="M1120" s="12">
        <f>IF(AND(C1120="",F1120=""),"",IF(C1120="","사번 미기재",IF(ISNA(MATCH(C1120,'연차관리대장'!$A$5:$A$204,0)),"대장에 없는 사번",IF(A1120="","사용일 미기재",IF(AND(F1120="연차",G1120=""),"일수 미기재",IF(AND(G1120&lt;&gt;"",ISNUMBER(SEARCH("반차",F1120)),N(G1120)&lt;&gt;0.5),"반차는 0.5일",""))))))</f>
        <v/>
      </c>
    </row>
    <row r="1121">
      <c r="A1121" s="7" t="n"/>
      <c r="B1121" s="7" t="n"/>
      <c r="C1121" s="12" t="n"/>
      <c r="D1121" s="12">
        <f>IF(C1121="","",IFERROR(INDEX('연차관리대장'!$B$5:$B$204,MATCH(C1121,'연차관리대장'!$A$5:$A$204,0)),""))</f>
        <v/>
      </c>
      <c r="E1121" s="12">
        <f>IF(C1121="","",IFERROR(INDEX('연차관리대장'!$C$5:$C$204,MATCH(C1121,'연차관리대장'!$A$5:$A$204,0)),""))</f>
        <v/>
      </c>
      <c r="F1121" s="12" t="n"/>
      <c r="G1121" s="12" t="n"/>
      <c r="H1121" s="12">
        <f>IF(F1121="","",IF(OR(F1121="오전 반차",F1121="오후 반차"),0.5,IF(F1121="연차",N(G1121),0)))</f>
        <v/>
      </c>
      <c r="I1121" s="7" t="n"/>
      <c r="J1121" s="12" t="n"/>
      <c r="K1121" s="12" t="n"/>
      <c r="L1121" s="14" t="n"/>
      <c r="M1121" s="12">
        <f>IF(AND(C1121="",F1121=""),"",IF(C1121="","사번 미기재",IF(ISNA(MATCH(C1121,'연차관리대장'!$A$5:$A$204,0)),"대장에 없는 사번",IF(A1121="","사용일 미기재",IF(AND(F1121="연차",G1121=""),"일수 미기재",IF(AND(G1121&lt;&gt;"",ISNUMBER(SEARCH("반차",F1121)),N(G1121)&lt;&gt;0.5),"반차는 0.5일",""))))))</f>
        <v/>
      </c>
    </row>
    <row r="1122">
      <c r="A1122" s="7" t="n"/>
      <c r="B1122" s="7" t="n"/>
      <c r="C1122" s="12" t="n"/>
      <c r="D1122" s="12">
        <f>IF(C1122="","",IFERROR(INDEX('연차관리대장'!$B$5:$B$204,MATCH(C1122,'연차관리대장'!$A$5:$A$204,0)),""))</f>
        <v/>
      </c>
      <c r="E1122" s="12">
        <f>IF(C1122="","",IFERROR(INDEX('연차관리대장'!$C$5:$C$204,MATCH(C1122,'연차관리대장'!$A$5:$A$204,0)),""))</f>
        <v/>
      </c>
      <c r="F1122" s="12" t="n"/>
      <c r="G1122" s="12" t="n"/>
      <c r="H1122" s="12">
        <f>IF(F1122="","",IF(OR(F1122="오전 반차",F1122="오후 반차"),0.5,IF(F1122="연차",N(G1122),0)))</f>
        <v/>
      </c>
      <c r="I1122" s="7" t="n"/>
      <c r="J1122" s="12" t="n"/>
      <c r="K1122" s="12" t="n"/>
      <c r="L1122" s="14" t="n"/>
      <c r="M1122" s="12">
        <f>IF(AND(C1122="",F1122=""),"",IF(C1122="","사번 미기재",IF(ISNA(MATCH(C1122,'연차관리대장'!$A$5:$A$204,0)),"대장에 없는 사번",IF(A1122="","사용일 미기재",IF(AND(F1122="연차",G1122=""),"일수 미기재",IF(AND(G1122&lt;&gt;"",ISNUMBER(SEARCH("반차",F1122)),N(G1122)&lt;&gt;0.5),"반차는 0.5일",""))))))</f>
        <v/>
      </c>
    </row>
    <row r="1123">
      <c r="A1123" s="7" t="n"/>
      <c r="B1123" s="7" t="n"/>
      <c r="C1123" s="12" t="n"/>
      <c r="D1123" s="12">
        <f>IF(C1123="","",IFERROR(INDEX('연차관리대장'!$B$5:$B$204,MATCH(C1123,'연차관리대장'!$A$5:$A$204,0)),""))</f>
        <v/>
      </c>
      <c r="E1123" s="12">
        <f>IF(C1123="","",IFERROR(INDEX('연차관리대장'!$C$5:$C$204,MATCH(C1123,'연차관리대장'!$A$5:$A$204,0)),""))</f>
        <v/>
      </c>
      <c r="F1123" s="12" t="n"/>
      <c r="G1123" s="12" t="n"/>
      <c r="H1123" s="12">
        <f>IF(F1123="","",IF(OR(F1123="오전 반차",F1123="오후 반차"),0.5,IF(F1123="연차",N(G1123),0)))</f>
        <v/>
      </c>
      <c r="I1123" s="7" t="n"/>
      <c r="J1123" s="12" t="n"/>
      <c r="K1123" s="12" t="n"/>
      <c r="L1123" s="14" t="n"/>
      <c r="M1123" s="12">
        <f>IF(AND(C1123="",F1123=""),"",IF(C1123="","사번 미기재",IF(ISNA(MATCH(C1123,'연차관리대장'!$A$5:$A$204,0)),"대장에 없는 사번",IF(A1123="","사용일 미기재",IF(AND(F1123="연차",G1123=""),"일수 미기재",IF(AND(G1123&lt;&gt;"",ISNUMBER(SEARCH("반차",F1123)),N(G1123)&lt;&gt;0.5),"반차는 0.5일",""))))))</f>
        <v/>
      </c>
    </row>
    <row r="1124">
      <c r="A1124" s="7" t="n"/>
      <c r="B1124" s="7" t="n"/>
      <c r="C1124" s="12" t="n"/>
      <c r="D1124" s="12">
        <f>IF(C1124="","",IFERROR(INDEX('연차관리대장'!$B$5:$B$204,MATCH(C1124,'연차관리대장'!$A$5:$A$204,0)),""))</f>
        <v/>
      </c>
      <c r="E1124" s="12">
        <f>IF(C1124="","",IFERROR(INDEX('연차관리대장'!$C$5:$C$204,MATCH(C1124,'연차관리대장'!$A$5:$A$204,0)),""))</f>
        <v/>
      </c>
      <c r="F1124" s="12" t="n"/>
      <c r="G1124" s="12" t="n"/>
      <c r="H1124" s="12">
        <f>IF(F1124="","",IF(OR(F1124="오전 반차",F1124="오후 반차"),0.5,IF(F1124="연차",N(G1124),0)))</f>
        <v/>
      </c>
      <c r="I1124" s="7" t="n"/>
      <c r="J1124" s="12" t="n"/>
      <c r="K1124" s="12" t="n"/>
      <c r="L1124" s="14" t="n"/>
      <c r="M1124" s="12">
        <f>IF(AND(C1124="",F1124=""),"",IF(C1124="","사번 미기재",IF(ISNA(MATCH(C1124,'연차관리대장'!$A$5:$A$204,0)),"대장에 없는 사번",IF(A1124="","사용일 미기재",IF(AND(F1124="연차",G1124=""),"일수 미기재",IF(AND(G1124&lt;&gt;"",ISNUMBER(SEARCH("반차",F1124)),N(G1124)&lt;&gt;0.5),"반차는 0.5일",""))))))</f>
        <v/>
      </c>
    </row>
    <row r="1125">
      <c r="A1125" s="7" t="n"/>
      <c r="B1125" s="7" t="n"/>
      <c r="C1125" s="12" t="n"/>
      <c r="D1125" s="12">
        <f>IF(C1125="","",IFERROR(INDEX('연차관리대장'!$B$5:$B$204,MATCH(C1125,'연차관리대장'!$A$5:$A$204,0)),""))</f>
        <v/>
      </c>
      <c r="E1125" s="12">
        <f>IF(C1125="","",IFERROR(INDEX('연차관리대장'!$C$5:$C$204,MATCH(C1125,'연차관리대장'!$A$5:$A$204,0)),""))</f>
        <v/>
      </c>
      <c r="F1125" s="12" t="n"/>
      <c r="G1125" s="12" t="n"/>
      <c r="H1125" s="12">
        <f>IF(F1125="","",IF(OR(F1125="오전 반차",F1125="오후 반차"),0.5,IF(F1125="연차",N(G1125),0)))</f>
        <v/>
      </c>
      <c r="I1125" s="7" t="n"/>
      <c r="J1125" s="12" t="n"/>
      <c r="K1125" s="12" t="n"/>
      <c r="L1125" s="14" t="n"/>
      <c r="M1125" s="12">
        <f>IF(AND(C1125="",F1125=""),"",IF(C1125="","사번 미기재",IF(ISNA(MATCH(C1125,'연차관리대장'!$A$5:$A$204,0)),"대장에 없는 사번",IF(A1125="","사용일 미기재",IF(AND(F1125="연차",G1125=""),"일수 미기재",IF(AND(G1125&lt;&gt;"",ISNUMBER(SEARCH("반차",F1125)),N(G1125)&lt;&gt;0.5),"반차는 0.5일",""))))))</f>
        <v/>
      </c>
    </row>
    <row r="1126">
      <c r="A1126" s="7" t="n"/>
      <c r="B1126" s="7" t="n"/>
      <c r="C1126" s="12" t="n"/>
      <c r="D1126" s="12">
        <f>IF(C1126="","",IFERROR(INDEX('연차관리대장'!$B$5:$B$204,MATCH(C1126,'연차관리대장'!$A$5:$A$204,0)),""))</f>
        <v/>
      </c>
      <c r="E1126" s="12">
        <f>IF(C1126="","",IFERROR(INDEX('연차관리대장'!$C$5:$C$204,MATCH(C1126,'연차관리대장'!$A$5:$A$204,0)),""))</f>
        <v/>
      </c>
      <c r="F1126" s="12" t="n"/>
      <c r="G1126" s="12" t="n"/>
      <c r="H1126" s="12">
        <f>IF(F1126="","",IF(OR(F1126="오전 반차",F1126="오후 반차"),0.5,IF(F1126="연차",N(G1126),0)))</f>
        <v/>
      </c>
      <c r="I1126" s="7" t="n"/>
      <c r="J1126" s="12" t="n"/>
      <c r="K1126" s="12" t="n"/>
      <c r="L1126" s="14" t="n"/>
      <c r="M1126" s="12">
        <f>IF(AND(C1126="",F1126=""),"",IF(C1126="","사번 미기재",IF(ISNA(MATCH(C1126,'연차관리대장'!$A$5:$A$204,0)),"대장에 없는 사번",IF(A1126="","사용일 미기재",IF(AND(F1126="연차",G1126=""),"일수 미기재",IF(AND(G1126&lt;&gt;"",ISNUMBER(SEARCH("반차",F1126)),N(G1126)&lt;&gt;0.5),"반차는 0.5일",""))))))</f>
        <v/>
      </c>
    </row>
    <row r="1127">
      <c r="A1127" s="7" t="n"/>
      <c r="B1127" s="7" t="n"/>
      <c r="C1127" s="12" t="n"/>
      <c r="D1127" s="12">
        <f>IF(C1127="","",IFERROR(INDEX('연차관리대장'!$B$5:$B$204,MATCH(C1127,'연차관리대장'!$A$5:$A$204,0)),""))</f>
        <v/>
      </c>
      <c r="E1127" s="12">
        <f>IF(C1127="","",IFERROR(INDEX('연차관리대장'!$C$5:$C$204,MATCH(C1127,'연차관리대장'!$A$5:$A$204,0)),""))</f>
        <v/>
      </c>
      <c r="F1127" s="12" t="n"/>
      <c r="G1127" s="12" t="n"/>
      <c r="H1127" s="12">
        <f>IF(F1127="","",IF(OR(F1127="오전 반차",F1127="오후 반차"),0.5,IF(F1127="연차",N(G1127),0)))</f>
        <v/>
      </c>
      <c r="I1127" s="7" t="n"/>
      <c r="J1127" s="12" t="n"/>
      <c r="K1127" s="12" t="n"/>
      <c r="L1127" s="14" t="n"/>
      <c r="M1127" s="12">
        <f>IF(AND(C1127="",F1127=""),"",IF(C1127="","사번 미기재",IF(ISNA(MATCH(C1127,'연차관리대장'!$A$5:$A$204,0)),"대장에 없는 사번",IF(A1127="","사용일 미기재",IF(AND(F1127="연차",G1127=""),"일수 미기재",IF(AND(G1127&lt;&gt;"",ISNUMBER(SEARCH("반차",F1127)),N(G1127)&lt;&gt;0.5),"반차는 0.5일",""))))))</f>
        <v/>
      </c>
    </row>
    <row r="1128">
      <c r="A1128" s="7" t="n"/>
      <c r="B1128" s="7" t="n"/>
      <c r="C1128" s="12" t="n"/>
      <c r="D1128" s="12">
        <f>IF(C1128="","",IFERROR(INDEX('연차관리대장'!$B$5:$B$204,MATCH(C1128,'연차관리대장'!$A$5:$A$204,0)),""))</f>
        <v/>
      </c>
      <c r="E1128" s="12">
        <f>IF(C1128="","",IFERROR(INDEX('연차관리대장'!$C$5:$C$204,MATCH(C1128,'연차관리대장'!$A$5:$A$204,0)),""))</f>
        <v/>
      </c>
      <c r="F1128" s="12" t="n"/>
      <c r="G1128" s="12" t="n"/>
      <c r="H1128" s="12">
        <f>IF(F1128="","",IF(OR(F1128="오전 반차",F1128="오후 반차"),0.5,IF(F1128="연차",N(G1128),0)))</f>
        <v/>
      </c>
      <c r="I1128" s="7" t="n"/>
      <c r="J1128" s="12" t="n"/>
      <c r="K1128" s="12" t="n"/>
      <c r="L1128" s="14" t="n"/>
      <c r="M1128" s="12">
        <f>IF(AND(C1128="",F1128=""),"",IF(C1128="","사번 미기재",IF(ISNA(MATCH(C1128,'연차관리대장'!$A$5:$A$204,0)),"대장에 없는 사번",IF(A1128="","사용일 미기재",IF(AND(F1128="연차",G1128=""),"일수 미기재",IF(AND(G1128&lt;&gt;"",ISNUMBER(SEARCH("반차",F1128)),N(G1128)&lt;&gt;0.5),"반차는 0.5일",""))))))</f>
        <v/>
      </c>
    </row>
    <row r="1129">
      <c r="A1129" s="7" t="n"/>
      <c r="B1129" s="7" t="n"/>
      <c r="C1129" s="12" t="n"/>
      <c r="D1129" s="12">
        <f>IF(C1129="","",IFERROR(INDEX('연차관리대장'!$B$5:$B$204,MATCH(C1129,'연차관리대장'!$A$5:$A$204,0)),""))</f>
        <v/>
      </c>
      <c r="E1129" s="12">
        <f>IF(C1129="","",IFERROR(INDEX('연차관리대장'!$C$5:$C$204,MATCH(C1129,'연차관리대장'!$A$5:$A$204,0)),""))</f>
        <v/>
      </c>
      <c r="F1129" s="12" t="n"/>
      <c r="G1129" s="12" t="n"/>
      <c r="H1129" s="12">
        <f>IF(F1129="","",IF(OR(F1129="오전 반차",F1129="오후 반차"),0.5,IF(F1129="연차",N(G1129),0)))</f>
        <v/>
      </c>
      <c r="I1129" s="7" t="n"/>
      <c r="J1129" s="12" t="n"/>
      <c r="K1129" s="12" t="n"/>
      <c r="L1129" s="14" t="n"/>
      <c r="M1129" s="12">
        <f>IF(AND(C1129="",F1129=""),"",IF(C1129="","사번 미기재",IF(ISNA(MATCH(C1129,'연차관리대장'!$A$5:$A$204,0)),"대장에 없는 사번",IF(A1129="","사용일 미기재",IF(AND(F1129="연차",G1129=""),"일수 미기재",IF(AND(G1129&lt;&gt;"",ISNUMBER(SEARCH("반차",F1129)),N(G1129)&lt;&gt;0.5),"반차는 0.5일",""))))))</f>
        <v/>
      </c>
    </row>
    <row r="1130">
      <c r="A1130" s="7" t="n"/>
      <c r="B1130" s="7" t="n"/>
      <c r="C1130" s="12" t="n"/>
      <c r="D1130" s="12">
        <f>IF(C1130="","",IFERROR(INDEX('연차관리대장'!$B$5:$B$204,MATCH(C1130,'연차관리대장'!$A$5:$A$204,0)),""))</f>
        <v/>
      </c>
      <c r="E1130" s="12">
        <f>IF(C1130="","",IFERROR(INDEX('연차관리대장'!$C$5:$C$204,MATCH(C1130,'연차관리대장'!$A$5:$A$204,0)),""))</f>
        <v/>
      </c>
      <c r="F1130" s="12" t="n"/>
      <c r="G1130" s="12" t="n"/>
      <c r="H1130" s="12">
        <f>IF(F1130="","",IF(OR(F1130="오전 반차",F1130="오후 반차"),0.5,IF(F1130="연차",N(G1130),0)))</f>
        <v/>
      </c>
      <c r="I1130" s="7" t="n"/>
      <c r="J1130" s="12" t="n"/>
      <c r="K1130" s="12" t="n"/>
      <c r="L1130" s="14" t="n"/>
      <c r="M1130" s="12">
        <f>IF(AND(C1130="",F1130=""),"",IF(C1130="","사번 미기재",IF(ISNA(MATCH(C1130,'연차관리대장'!$A$5:$A$204,0)),"대장에 없는 사번",IF(A1130="","사용일 미기재",IF(AND(F1130="연차",G1130=""),"일수 미기재",IF(AND(G1130&lt;&gt;"",ISNUMBER(SEARCH("반차",F1130)),N(G1130)&lt;&gt;0.5),"반차는 0.5일",""))))))</f>
        <v/>
      </c>
    </row>
    <row r="1131">
      <c r="A1131" s="7" t="n"/>
      <c r="B1131" s="7" t="n"/>
      <c r="C1131" s="12" t="n"/>
      <c r="D1131" s="12">
        <f>IF(C1131="","",IFERROR(INDEX('연차관리대장'!$B$5:$B$204,MATCH(C1131,'연차관리대장'!$A$5:$A$204,0)),""))</f>
        <v/>
      </c>
      <c r="E1131" s="12">
        <f>IF(C1131="","",IFERROR(INDEX('연차관리대장'!$C$5:$C$204,MATCH(C1131,'연차관리대장'!$A$5:$A$204,0)),""))</f>
        <v/>
      </c>
      <c r="F1131" s="12" t="n"/>
      <c r="G1131" s="12" t="n"/>
      <c r="H1131" s="12">
        <f>IF(F1131="","",IF(OR(F1131="오전 반차",F1131="오후 반차"),0.5,IF(F1131="연차",N(G1131),0)))</f>
        <v/>
      </c>
      <c r="I1131" s="7" t="n"/>
      <c r="J1131" s="12" t="n"/>
      <c r="K1131" s="12" t="n"/>
      <c r="L1131" s="14" t="n"/>
      <c r="M1131" s="12">
        <f>IF(AND(C1131="",F1131=""),"",IF(C1131="","사번 미기재",IF(ISNA(MATCH(C1131,'연차관리대장'!$A$5:$A$204,0)),"대장에 없는 사번",IF(A1131="","사용일 미기재",IF(AND(F1131="연차",G1131=""),"일수 미기재",IF(AND(G1131&lt;&gt;"",ISNUMBER(SEARCH("반차",F1131)),N(G1131)&lt;&gt;0.5),"반차는 0.5일",""))))))</f>
        <v/>
      </c>
    </row>
    <row r="1132">
      <c r="A1132" s="7" t="n"/>
      <c r="B1132" s="7" t="n"/>
      <c r="C1132" s="12" t="n"/>
      <c r="D1132" s="12">
        <f>IF(C1132="","",IFERROR(INDEX('연차관리대장'!$B$5:$B$204,MATCH(C1132,'연차관리대장'!$A$5:$A$204,0)),""))</f>
        <v/>
      </c>
      <c r="E1132" s="12">
        <f>IF(C1132="","",IFERROR(INDEX('연차관리대장'!$C$5:$C$204,MATCH(C1132,'연차관리대장'!$A$5:$A$204,0)),""))</f>
        <v/>
      </c>
      <c r="F1132" s="12" t="n"/>
      <c r="G1132" s="12" t="n"/>
      <c r="H1132" s="12">
        <f>IF(F1132="","",IF(OR(F1132="오전 반차",F1132="오후 반차"),0.5,IF(F1132="연차",N(G1132),0)))</f>
        <v/>
      </c>
      <c r="I1132" s="7" t="n"/>
      <c r="J1132" s="12" t="n"/>
      <c r="K1132" s="12" t="n"/>
      <c r="L1132" s="14" t="n"/>
      <c r="M1132" s="12">
        <f>IF(AND(C1132="",F1132=""),"",IF(C1132="","사번 미기재",IF(ISNA(MATCH(C1132,'연차관리대장'!$A$5:$A$204,0)),"대장에 없는 사번",IF(A1132="","사용일 미기재",IF(AND(F1132="연차",G1132=""),"일수 미기재",IF(AND(G1132&lt;&gt;"",ISNUMBER(SEARCH("반차",F1132)),N(G1132)&lt;&gt;0.5),"반차는 0.5일",""))))))</f>
        <v/>
      </c>
    </row>
    <row r="1133">
      <c r="A1133" s="7" t="n"/>
      <c r="B1133" s="7" t="n"/>
      <c r="C1133" s="12" t="n"/>
      <c r="D1133" s="12">
        <f>IF(C1133="","",IFERROR(INDEX('연차관리대장'!$B$5:$B$204,MATCH(C1133,'연차관리대장'!$A$5:$A$204,0)),""))</f>
        <v/>
      </c>
      <c r="E1133" s="12">
        <f>IF(C1133="","",IFERROR(INDEX('연차관리대장'!$C$5:$C$204,MATCH(C1133,'연차관리대장'!$A$5:$A$204,0)),""))</f>
        <v/>
      </c>
      <c r="F1133" s="12" t="n"/>
      <c r="G1133" s="12" t="n"/>
      <c r="H1133" s="12">
        <f>IF(F1133="","",IF(OR(F1133="오전 반차",F1133="오후 반차"),0.5,IF(F1133="연차",N(G1133),0)))</f>
        <v/>
      </c>
      <c r="I1133" s="7" t="n"/>
      <c r="J1133" s="12" t="n"/>
      <c r="K1133" s="12" t="n"/>
      <c r="L1133" s="14" t="n"/>
      <c r="M1133" s="12">
        <f>IF(AND(C1133="",F1133=""),"",IF(C1133="","사번 미기재",IF(ISNA(MATCH(C1133,'연차관리대장'!$A$5:$A$204,0)),"대장에 없는 사번",IF(A1133="","사용일 미기재",IF(AND(F1133="연차",G1133=""),"일수 미기재",IF(AND(G1133&lt;&gt;"",ISNUMBER(SEARCH("반차",F1133)),N(G1133)&lt;&gt;0.5),"반차는 0.5일",""))))))</f>
        <v/>
      </c>
    </row>
    <row r="1134">
      <c r="A1134" s="7" t="n"/>
      <c r="B1134" s="7" t="n"/>
      <c r="C1134" s="12" t="n"/>
      <c r="D1134" s="12">
        <f>IF(C1134="","",IFERROR(INDEX('연차관리대장'!$B$5:$B$204,MATCH(C1134,'연차관리대장'!$A$5:$A$204,0)),""))</f>
        <v/>
      </c>
      <c r="E1134" s="12">
        <f>IF(C1134="","",IFERROR(INDEX('연차관리대장'!$C$5:$C$204,MATCH(C1134,'연차관리대장'!$A$5:$A$204,0)),""))</f>
        <v/>
      </c>
      <c r="F1134" s="12" t="n"/>
      <c r="G1134" s="12" t="n"/>
      <c r="H1134" s="12">
        <f>IF(F1134="","",IF(OR(F1134="오전 반차",F1134="오후 반차"),0.5,IF(F1134="연차",N(G1134),0)))</f>
        <v/>
      </c>
      <c r="I1134" s="7" t="n"/>
      <c r="J1134" s="12" t="n"/>
      <c r="K1134" s="12" t="n"/>
      <c r="L1134" s="14" t="n"/>
      <c r="M1134" s="12">
        <f>IF(AND(C1134="",F1134=""),"",IF(C1134="","사번 미기재",IF(ISNA(MATCH(C1134,'연차관리대장'!$A$5:$A$204,0)),"대장에 없는 사번",IF(A1134="","사용일 미기재",IF(AND(F1134="연차",G1134=""),"일수 미기재",IF(AND(G1134&lt;&gt;"",ISNUMBER(SEARCH("반차",F1134)),N(G1134)&lt;&gt;0.5),"반차는 0.5일",""))))))</f>
        <v/>
      </c>
    </row>
    <row r="1135">
      <c r="A1135" s="7" t="n"/>
      <c r="B1135" s="7" t="n"/>
      <c r="C1135" s="12" t="n"/>
      <c r="D1135" s="12">
        <f>IF(C1135="","",IFERROR(INDEX('연차관리대장'!$B$5:$B$204,MATCH(C1135,'연차관리대장'!$A$5:$A$204,0)),""))</f>
        <v/>
      </c>
      <c r="E1135" s="12">
        <f>IF(C1135="","",IFERROR(INDEX('연차관리대장'!$C$5:$C$204,MATCH(C1135,'연차관리대장'!$A$5:$A$204,0)),""))</f>
        <v/>
      </c>
      <c r="F1135" s="12" t="n"/>
      <c r="G1135" s="12" t="n"/>
      <c r="H1135" s="12">
        <f>IF(F1135="","",IF(OR(F1135="오전 반차",F1135="오후 반차"),0.5,IF(F1135="연차",N(G1135),0)))</f>
        <v/>
      </c>
      <c r="I1135" s="7" t="n"/>
      <c r="J1135" s="12" t="n"/>
      <c r="K1135" s="12" t="n"/>
      <c r="L1135" s="14" t="n"/>
      <c r="M1135" s="12">
        <f>IF(AND(C1135="",F1135=""),"",IF(C1135="","사번 미기재",IF(ISNA(MATCH(C1135,'연차관리대장'!$A$5:$A$204,0)),"대장에 없는 사번",IF(A1135="","사용일 미기재",IF(AND(F1135="연차",G1135=""),"일수 미기재",IF(AND(G1135&lt;&gt;"",ISNUMBER(SEARCH("반차",F1135)),N(G1135)&lt;&gt;0.5),"반차는 0.5일",""))))))</f>
        <v/>
      </c>
    </row>
    <row r="1136">
      <c r="A1136" s="7" t="n"/>
      <c r="B1136" s="7" t="n"/>
      <c r="C1136" s="12" t="n"/>
      <c r="D1136" s="12">
        <f>IF(C1136="","",IFERROR(INDEX('연차관리대장'!$B$5:$B$204,MATCH(C1136,'연차관리대장'!$A$5:$A$204,0)),""))</f>
        <v/>
      </c>
      <c r="E1136" s="12">
        <f>IF(C1136="","",IFERROR(INDEX('연차관리대장'!$C$5:$C$204,MATCH(C1136,'연차관리대장'!$A$5:$A$204,0)),""))</f>
        <v/>
      </c>
      <c r="F1136" s="12" t="n"/>
      <c r="G1136" s="12" t="n"/>
      <c r="H1136" s="12">
        <f>IF(F1136="","",IF(OR(F1136="오전 반차",F1136="오후 반차"),0.5,IF(F1136="연차",N(G1136),0)))</f>
        <v/>
      </c>
      <c r="I1136" s="7" t="n"/>
      <c r="J1136" s="12" t="n"/>
      <c r="K1136" s="12" t="n"/>
      <c r="L1136" s="14" t="n"/>
      <c r="M1136" s="12">
        <f>IF(AND(C1136="",F1136=""),"",IF(C1136="","사번 미기재",IF(ISNA(MATCH(C1136,'연차관리대장'!$A$5:$A$204,0)),"대장에 없는 사번",IF(A1136="","사용일 미기재",IF(AND(F1136="연차",G1136=""),"일수 미기재",IF(AND(G1136&lt;&gt;"",ISNUMBER(SEARCH("반차",F1136)),N(G1136)&lt;&gt;0.5),"반차는 0.5일",""))))))</f>
        <v/>
      </c>
    </row>
    <row r="1137">
      <c r="A1137" s="7" t="n"/>
      <c r="B1137" s="7" t="n"/>
      <c r="C1137" s="12" t="n"/>
      <c r="D1137" s="12">
        <f>IF(C1137="","",IFERROR(INDEX('연차관리대장'!$B$5:$B$204,MATCH(C1137,'연차관리대장'!$A$5:$A$204,0)),""))</f>
        <v/>
      </c>
      <c r="E1137" s="12">
        <f>IF(C1137="","",IFERROR(INDEX('연차관리대장'!$C$5:$C$204,MATCH(C1137,'연차관리대장'!$A$5:$A$204,0)),""))</f>
        <v/>
      </c>
      <c r="F1137" s="12" t="n"/>
      <c r="G1137" s="12" t="n"/>
      <c r="H1137" s="12">
        <f>IF(F1137="","",IF(OR(F1137="오전 반차",F1137="오후 반차"),0.5,IF(F1137="연차",N(G1137),0)))</f>
        <v/>
      </c>
      <c r="I1137" s="7" t="n"/>
      <c r="J1137" s="12" t="n"/>
      <c r="K1137" s="12" t="n"/>
      <c r="L1137" s="14" t="n"/>
      <c r="M1137" s="12">
        <f>IF(AND(C1137="",F1137=""),"",IF(C1137="","사번 미기재",IF(ISNA(MATCH(C1137,'연차관리대장'!$A$5:$A$204,0)),"대장에 없는 사번",IF(A1137="","사용일 미기재",IF(AND(F1137="연차",G1137=""),"일수 미기재",IF(AND(G1137&lt;&gt;"",ISNUMBER(SEARCH("반차",F1137)),N(G1137)&lt;&gt;0.5),"반차는 0.5일",""))))))</f>
        <v/>
      </c>
    </row>
    <row r="1138">
      <c r="A1138" s="7" t="n"/>
      <c r="B1138" s="7" t="n"/>
      <c r="C1138" s="12" t="n"/>
      <c r="D1138" s="12">
        <f>IF(C1138="","",IFERROR(INDEX('연차관리대장'!$B$5:$B$204,MATCH(C1138,'연차관리대장'!$A$5:$A$204,0)),""))</f>
        <v/>
      </c>
      <c r="E1138" s="12">
        <f>IF(C1138="","",IFERROR(INDEX('연차관리대장'!$C$5:$C$204,MATCH(C1138,'연차관리대장'!$A$5:$A$204,0)),""))</f>
        <v/>
      </c>
      <c r="F1138" s="12" t="n"/>
      <c r="G1138" s="12" t="n"/>
      <c r="H1138" s="12">
        <f>IF(F1138="","",IF(OR(F1138="오전 반차",F1138="오후 반차"),0.5,IF(F1138="연차",N(G1138),0)))</f>
        <v/>
      </c>
      <c r="I1138" s="7" t="n"/>
      <c r="J1138" s="12" t="n"/>
      <c r="K1138" s="12" t="n"/>
      <c r="L1138" s="14" t="n"/>
      <c r="M1138" s="12">
        <f>IF(AND(C1138="",F1138=""),"",IF(C1138="","사번 미기재",IF(ISNA(MATCH(C1138,'연차관리대장'!$A$5:$A$204,0)),"대장에 없는 사번",IF(A1138="","사용일 미기재",IF(AND(F1138="연차",G1138=""),"일수 미기재",IF(AND(G1138&lt;&gt;"",ISNUMBER(SEARCH("반차",F1138)),N(G1138)&lt;&gt;0.5),"반차는 0.5일",""))))))</f>
        <v/>
      </c>
    </row>
    <row r="1139">
      <c r="A1139" s="7" t="n"/>
      <c r="B1139" s="7" t="n"/>
      <c r="C1139" s="12" t="n"/>
      <c r="D1139" s="12">
        <f>IF(C1139="","",IFERROR(INDEX('연차관리대장'!$B$5:$B$204,MATCH(C1139,'연차관리대장'!$A$5:$A$204,0)),""))</f>
        <v/>
      </c>
      <c r="E1139" s="12">
        <f>IF(C1139="","",IFERROR(INDEX('연차관리대장'!$C$5:$C$204,MATCH(C1139,'연차관리대장'!$A$5:$A$204,0)),""))</f>
        <v/>
      </c>
      <c r="F1139" s="12" t="n"/>
      <c r="G1139" s="12" t="n"/>
      <c r="H1139" s="12">
        <f>IF(F1139="","",IF(OR(F1139="오전 반차",F1139="오후 반차"),0.5,IF(F1139="연차",N(G1139),0)))</f>
        <v/>
      </c>
      <c r="I1139" s="7" t="n"/>
      <c r="J1139" s="12" t="n"/>
      <c r="K1139" s="12" t="n"/>
      <c r="L1139" s="14" t="n"/>
      <c r="M1139" s="12">
        <f>IF(AND(C1139="",F1139=""),"",IF(C1139="","사번 미기재",IF(ISNA(MATCH(C1139,'연차관리대장'!$A$5:$A$204,0)),"대장에 없는 사번",IF(A1139="","사용일 미기재",IF(AND(F1139="연차",G1139=""),"일수 미기재",IF(AND(G1139&lt;&gt;"",ISNUMBER(SEARCH("반차",F1139)),N(G1139)&lt;&gt;0.5),"반차는 0.5일",""))))))</f>
        <v/>
      </c>
    </row>
    <row r="1140">
      <c r="A1140" s="7" t="n"/>
      <c r="B1140" s="7" t="n"/>
      <c r="C1140" s="12" t="n"/>
      <c r="D1140" s="12">
        <f>IF(C1140="","",IFERROR(INDEX('연차관리대장'!$B$5:$B$204,MATCH(C1140,'연차관리대장'!$A$5:$A$204,0)),""))</f>
        <v/>
      </c>
      <c r="E1140" s="12">
        <f>IF(C1140="","",IFERROR(INDEX('연차관리대장'!$C$5:$C$204,MATCH(C1140,'연차관리대장'!$A$5:$A$204,0)),""))</f>
        <v/>
      </c>
      <c r="F1140" s="12" t="n"/>
      <c r="G1140" s="12" t="n"/>
      <c r="H1140" s="12">
        <f>IF(F1140="","",IF(OR(F1140="오전 반차",F1140="오후 반차"),0.5,IF(F1140="연차",N(G1140),0)))</f>
        <v/>
      </c>
      <c r="I1140" s="7" t="n"/>
      <c r="J1140" s="12" t="n"/>
      <c r="K1140" s="12" t="n"/>
      <c r="L1140" s="14" t="n"/>
      <c r="M1140" s="12">
        <f>IF(AND(C1140="",F1140=""),"",IF(C1140="","사번 미기재",IF(ISNA(MATCH(C1140,'연차관리대장'!$A$5:$A$204,0)),"대장에 없는 사번",IF(A1140="","사용일 미기재",IF(AND(F1140="연차",G1140=""),"일수 미기재",IF(AND(G1140&lt;&gt;"",ISNUMBER(SEARCH("반차",F1140)),N(G1140)&lt;&gt;0.5),"반차는 0.5일",""))))))</f>
        <v/>
      </c>
    </row>
    <row r="1141">
      <c r="A1141" s="7" t="n"/>
      <c r="B1141" s="7" t="n"/>
      <c r="C1141" s="12" t="n"/>
      <c r="D1141" s="12">
        <f>IF(C1141="","",IFERROR(INDEX('연차관리대장'!$B$5:$B$204,MATCH(C1141,'연차관리대장'!$A$5:$A$204,0)),""))</f>
        <v/>
      </c>
      <c r="E1141" s="12">
        <f>IF(C1141="","",IFERROR(INDEX('연차관리대장'!$C$5:$C$204,MATCH(C1141,'연차관리대장'!$A$5:$A$204,0)),""))</f>
        <v/>
      </c>
      <c r="F1141" s="12" t="n"/>
      <c r="G1141" s="12" t="n"/>
      <c r="H1141" s="12">
        <f>IF(F1141="","",IF(OR(F1141="오전 반차",F1141="오후 반차"),0.5,IF(F1141="연차",N(G1141),0)))</f>
        <v/>
      </c>
      <c r="I1141" s="7" t="n"/>
      <c r="J1141" s="12" t="n"/>
      <c r="K1141" s="12" t="n"/>
      <c r="L1141" s="14" t="n"/>
      <c r="M1141" s="12">
        <f>IF(AND(C1141="",F1141=""),"",IF(C1141="","사번 미기재",IF(ISNA(MATCH(C1141,'연차관리대장'!$A$5:$A$204,0)),"대장에 없는 사번",IF(A1141="","사용일 미기재",IF(AND(F1141="연차",G1141=""),"일수 미기재",IF(AND(G1141&lt;&gt;"",ISNUMBER(SEARCH("반차",F1141)),N(G1141)&lt;&gt;0.5),"반차는 0.5일",""))))))</f>
        <v/>
      </c>
    </row>
    <row r="1142">
      <c r="A1142" s="7" t="n"/>
      <c r="B1142" s="7" t="n"/>
      <c r="C1142" s="12" t="n"/>
      <c r="D1142" s="12">
        <f>IF(C1142="","",IFERROR(INDEX('연차관리대장'!$B$5:$B$204,MATCH(C1142,'연차관리대장'!$A$5:$A$204,0)),""))</f>
        <v/>
      </c>
      <c r="E1142" s="12">
        <f>IF(C1142="","",IFERROR(INDEX('연차관리대장'!$C$5:$C$204,MATCH(C1142,'연차관리대장'!$A$5:$A$204,0)),""))</f>
        <v/>
      </c>
      <c r="F1142" s="12" t="n"/>
      <c r="G1142" s="12" t="n"/>
      <c r="H1142" s="12">
        <f>IF(F1142="","",IF(OR(F1142="오전 반차",F1142="오후 반차"),0.5,IF(F1142="연차",N(G1142),0)))</f>
        <v/>
      </c>
      <c r="I1142" s="7" t="n"/>
      <c r="J1142" s="12" t="n"/>
      <c r="K1142" s="12" t="n"/>
      <c r="L1142" s="14" t="n"/>
      <c r="M1142" s="12">
        <f>IF(AND(C1142="",F1142=""),"",IF(C1142="","사번 미기재",IF(ISNA(MATCH(C1142,'연차관리대장'!$A$5:$A$204,0)),"대장에 없는 사번",IF(A1142="","사용일 미기재",IF(AND(F1142="연차",G1142=""),"일수 미기재",IF(AND(G1142&lt;&gt;"",ISNUMBER(SEARCH("반차",F1142)),N(G1142)&lt;&gt;0.5),"반차는 0.5일",""))))))</f>
        <v/>
      </c>
    </row>
    <row r="1143">
      <c r="A1143" s="7" t="n"/>
      <c r="B1143" s="7" t="n"/>
      <c r="C1143" s="12" t="n"/>
      <c r="D1143" s="12">
        <f>IF(C1143="","",IFERROR(INDEX('연차관리대장'!$B$5:$B$204,MATCH(C1143,'연차관리대장'!$A$5:$A$204,0)),""))</f>
        <v/>
      </c>
      <c r="E1143" s="12">
        <f>IF(C1143="","",IFERROR(INDEX('연차관리대장'!$C$5:$C$204,MATCH(C1143,'연차관리대장'!$A$5:$A$204,0)),""))</f>
        <v/>
      </c>
      <c r="F1143" s="12" t="n"/>
      <c r="G1143" s="12" t="n"/>
      <c r="H1143" s="12">
        <f>IF(F1143="","",IF(OR(F1143="오전 반차",F1143="오후 반차"),0.5,IF(F1143="연차",N(G1143),0)))</f>
        <v/>
      </c>
      <c r="I1143" s="7" t="n"/>
      <c r="J1143" s="12" t="n"/>
      <c r="K1143" s="12" t="n"/>
      <c r="L1143" s="14" t="n"/>
      <c r="M1143" s="12">
        <f>IF(AND(C1143="",F1143=""),"",IF(C1143="","사번 미기재",IF(ISNA(MATCH(C1143,'연차관리대장'!$A$5:$A$204,0)),"대장에 없는 사번",IF(A1143="","사용일 미기재",IF(AND(F1143="연차",G1143=""),"일수 미기재",IF(AND(G1143&lt;&gt;"",ISNUMBER(SEARCH("반차",F1143)),N(G1143)&lt;&gt;0.5),"반차는 0.5일",""))))))</f>
        <v/>
      </c>
    </row>
    <row r="1144">
      <c r="A1144" s="7" t="n"/>
      <c r="B1144" s="7" t="n"/>
      <c r="C1144" s="12" t="n"/>
      <c r="D1144" s="12">
        <f>IF(C1144="","",IFERROR(INDEX('연차관리대장'!$B$5:$B$204,MATCH(C1144,'연차관리대장'!$A$5:$A$204,0)),""))</f>
        <v/>
      </c>
      <c r="E1144" s="12">
        <f>IF(C1144="","",IFERROR(INDEX('연차관리대장'!$C$5:$C$204,MATCH(C1144,'연차관리대장'!$A$5:$A$204,0)),""))</f>
        <v/>
      </c>
      <c r="F1144" s="12" t="n"/>
      <c r="G1144" s="12" t="n"/>
      <c r="H1144" s="12">
        <f>IF(F1144="","",IF(OR(F1144="오전 반차",F1144="오후 반차"),0.5,IF(F1144="연차",N(G1144),0)))</f>
        <v/>
      </c>
      <c r="I1144" s="7" t="n"/>
      <c r="J1144" s="12" t="n"/>
      <c r="K1144" s="12" t="n"/>
      <c r="L1144" s="14" t="n"/>
      <c r="M1144" s="12">
        <f>IF(AND(C1144="",F1144=""),"",IF(C1144="","사번 미기재",IF(ISNA(MATCH(C1144,'연차관리대장'!$A$5:$A$204,0)),"대장에 없는 사번",IF(A1144="","사용일 미기재",IF(AND(F1144="연차",G1144=""),"일수 미기재",IF(AND(G1144&lt;&gt;"",ISNUMBER(SEARCH("반차",F1144)),N(G1144)&lt;&gt;0.5),"반차는 0.5일",""))))))</f>
        <v/>
      </c>
    </row>
    <row r="1145">
      <c r="A1145" s="7" t="n"/>
      <c r="B1145" s="7" t="n"/>
      <c r="C1145" s="12" t="n"/>
      <c r="D1145" s="12">
        <f>IF(C1145="","",IFERROR(INDEX('연차관리대장'!$B$5:$B$204,MATCH(C1145,'연차관리대장'!$A$5:$A$204,0)),""))</f>
        <v/>
      </c>
      <c r="E1145" s="12">
        <f>IF(C1145="","",IFERROR(INDEX('연차관리대장'!$C$5:$C$204,MATCH(C1145,'연차관리대장'!$A$5:$A$204,0)),""))</f>
        <v/>
      </c>
      <c r="F1145" s="12" t="n"/>
      <c r="G1145" s="12" t="n"/>
      <c r="H1145" s="12">
        <f>IF(F1145="","",IF(OR(F1145="오전 반차",F1145="오후 반차"),0.5,IF(F1145="연차",N(G1145),0)))</f>
        <v/>
      </c>
      <c r="I1145" s="7" t="n"/>
      <c r="J1145" s="12" t="n"/>
      <c r="K1145" s="12" t="n"/>
      <c r="L1145" s="14" t="n"/>
      <c r="M1145" s="12">
        <f>IF(AND(C1145="",F1145=""),"",IF(C1145="","사번 미기재",IF(ISNA(MATCH(C1145,'연차관리대장'!$A$5:$A$204,0)),"대장에 없는 사번",IF(A1145="","사용일 미기재",IF(AND(F1145="연차",G1145=""),"일수 미기재",IF(AND(G1145&lt;&gt;"",ISNUMBER(SEARCH("반차",F1145)),N(G1145)&lt;&gt;0.5),"반차는 0.5일",""))))))</f>
        <v/>
      </c>
    </row>
    <row r="1146">
      <c r="A1146" s="7" t="n"/>
      <c r="B1146" s="7" t="n"/>
      <c r="C1146" s="12" t="n"/>
      <c r="D1146" s="12">
        <f>IF(C1146="","",IFERROR(INDEX('연차관리대장'!$B$5:$B$204,MATCH(C1146,'연차관리대장'!$A$5:$A$204,0)),""))</f>
        <v/>
      </c>
      <c r="E1146" s="12">
        <f>IF(C1146="","",IFERROR(INDEX('연차관리대장'!$C$5:$C$204,MATCH(C1146,'연차관리대장'!$A$5:$A$204,0)),""))</f>
        <v/>
      </c>
      <c r="F1146" s="12" t="n"/>
      <c r="G1146" s="12" t="n"/>
      <c r="H1146" s="12">
        <f>IF(F1146="","",IF(OR(F1146="오전 반차",F1146="오후 반차"),0.5,IF(F1146="연차",N(G1146),0)))</f>
        <v/>
      </c>
      <c r="I1146" s="7" t="n"/>
      <c r="J1146" s="12" t="n"/>
      <c r="K1146" s="12" t="n"/>
      <c r="L1146" s="14" t="n"/>
      <c r="M1146" s="12">
        <f>IF(AND(C1146="",F1146=""),"",IF(C1146="","사번 미기재",IF(ISNA(MATCH(C1146,'연차관리대장'!$A$5:$A$204,0)),"대장에 없는 사번",IF(A1146="","사용일 미기재",IF(AND(F1146="연차",G1146=""),"일수 미기재",IF(AND(G1146&lt;&gt;"",ISNUMBER(SEARCH("반차",F1146)),N(G1146)&lt;&gt;0.5),"반차는 0.5일",""))))))</f>
        <v/>
      </c>
    </row>
    <row r="1147">
      <c r="A1147" s="7" t="n"/>
      <c r="B1147" s="7" t="n"/>
      <c r="C1147" s="12" t="n"/>
      <c r="D1147" s="12">
        <f>IF(C1147="","",IFERROR(INDEX('연차관리대장'!$B$5:$B$204,MATCH(C1147,'연차관리대장'!$A$5:$A$204,0)),""))</f>
        <v/>
      </c>
      <c r="E1147" s="12">
        <f>IF(C1147="","",IFERROR(INDEX('연차관리대장'!$C$5:$C$204,MATCH(C1147,'연차관리대장'!$A$5:$A$204,0)),""))</f>
        <v/>
      </c>
      <c r="F1147" s="12" t="n"/>
      <c r="G1147" s="12" t="n"/>
      <c r="H1147" s="12">
        <f>IF(F1147="","",IF(OR(F1147="오전 반차",F1147="오후 반차"),0.5,IF(F1147="연차",N(G1147),0)))</f>
        <v/>
      </c>
      <c r="I1147" s="7" t="n"/>
      <c r="J1147" s="12" t="n"/>
      <c r="K1147" s="12" t="n"/>
      <c r="L1147" s="14" t="n"/>
      <c r="M1147" s="12">
        <f>IF(AND(C1147="",F1147=""),"",IF(C1147="","사번 미기재",IF(ISNA(MATCH(C1147,'연차관리대장'!$A$5:$A$204,0)),"대장에 없는 사번",IF(A1147="","사용일 미기재",IF(AND(F1147="연차",G1147=""),"일수 미기재",IF(AND(G1147&lt;&gt;"",ISNUMBER(SEARCH("반차",F1147)),N(G1147)&lt;&gt;0.5),"반차는 0.5일",""))))))</f>
        <v/>
      </c>
    </row>
    <row r="1148">
      <c r="A1148" s="7" t="n"/>
      <c r="B1148" s="7" t="n"/>
      <c r="C1148" s="12" t="n"/>
      <c r="D1148" s="12">
        <f>IF(C1148="","",IFERROR(INDEX('연차관리대장'!$B$5:$B$204,MATCH(C1148,'연차관리대장'!$A$5:$A$204,0)),""))</f>
        <v/>
      </c>
      <c r="E1148" s="12">
        <f>IF(C1148="","",IFERROR(INDEX('연차관리대장'!$C$5:$C$204,MATCH(C1148,'연차관리대장'!$A$5:$A$204,0)),""))</f>
        <v/>
      </c>
      <c r="F1148" s="12" t="n"/>
      <c r="G1148" s="12" t="n"/>
      <c r="H1148" s="12">
        <f>IF(F1148="","",IF(OR(F1148="오전 반차",F1148="오후 반차"),0.5,IF(F1148="연차",N(G1148),0)))</f>
        <v/>
      </c>
      <c r="I1148" s="7" t="n"/>
      <c r="J1148" s="12" t="n"/>
      <c r="K1148" s="12" t="n"/>
      <c r="L1148" s="14" t="n"/>
      <c r="M1148" s="12">
        <f>IF(AND(C1148="",F1148=""),"",IF(C1148="","사번 미기재",IF(ISNA(MATCH(C1148,'연차관리대장'!$A$5:$A$204,0)),"대장에 없는 사번",IF(A1148="","사용일 미기재",IF(AND(F1148="연차",G1148=""),"일수 미기재",IF(AND(G1148&lt;&gt;"",ISNUMBER(SEARCH("반차",F1148)),N(G1148)&lt;&gt;0.5),"반차는 0.5일",""))))))</f>
        <v/>
      </c>
    </row>
    <row r="1149">
      <c r="A1149" s="7" t="n"/>
      <c r="B1149" s="7" t="n"/>
      <c r="C1149" s="12" t="n"/>
      <c r="D1149" s="12">
        <f>IF(C1149="","",IFERROR(INDEX('연차관리대장'!$B$5:$B$204,MATCH(C1149,'연차관리대장'!$A$5:$A$204,0)),""))</f>
        <v/>
      </c>
      <c r="E1149" s="12">
        <f>IF(C1149="","",IFERROR(INDEX('연차관리대장'!$C$5:$C$204,MATCH(C1149,'연차관리대장'!$A$5:$A$204,0)),""))</f>
        <v/>
      </c>
      <c r="F1149" s="12" t="n"/>
      <c r="G1149" s="12" t="n"/>
      <c r="H1149" s="12">
        <f>IF(F1149="","",IF(OR(F1149="오전 반차",F1149="오후 반차"),0.5,IF(F1149="연차",N(G1149),0)))</f>
        <v/>
      </c>
      <c r="I1149" s="7" t="n"/>
      <c r="J1149" s="12" t="n"/>
      <c r="K1149" s="12" t="n"/>
      <c r="L1149" s="14" t="n"/>
      <c r="M1149" s="12">
        <f>IF(AND(C1149="",F1149=""),"",IF(C1149="","사번 미기재",IF(ISNA(MATCH(C1149,'연차관리대장'!$A$5:$A$204,0)),"대장에 없는 사번",IF(A1149="","사용일 미기재",IF(AND(F1149="연차",G1149=""),"일수 미기재",IF(AND(G1149&lt;&gt;"",ISNUMBER(SEARCH("반차",F1149)),N(G1149)&lt;&gt;0.5),"반차는 0.5일",""))))))</f>
        <v/>
      </c>
    </row>
    <row r="1150">
      <c r="A1150" s="7" t="n"/>
      <c r="B1150" s="7" t="n"/>
      <c r="C1150" s="12" t="n"/>
      <c r="D1150" s="12">
        <f>IF(C1150="","",IFERROR(INDEX('연차관리대장'!$B$5:$B$204,MATCH(C1150,'연차관리대장'!$A$5:$A$204,0)),""))</f>
        <v/>
      </c>
      <c r="E1150" s="12">
        <f>IF(C1150="","",IFERROR(INDEX('연차관리대장'!$C$5:$C$204,MATCH(C1150,'연차관리대장'!$A$5:$A$204,0)),""))</f>
        <v/>
      </c>
      <c r="F1150" s="12" t="n"/>
      <c r="G1150" s="12" t="n"/>
      <c r="H1150" s="12">
        <f>IF(F1150="","",IF(OR(F1150="오전 반차",F1150="오후 반차"),0.5,IF(F1150="연차",N(G1150),0)))</f>
        <v/>
      </c>
      <c r="I1150" s="7" t="n"/>
      <c r="J1150" s="12" t="n"/>
      <c r="K1150" s="12" t="n"/>
      <c r="L1150" s="14" t="n"/>
      <c r="M1150" s="12">
        <f>IF(AND(C1150="",F1150=""),"",IF(C1150="","사번 미기재",IF(ISNA(MATCH(C1150,'연차관리대장'!$A$5:$A$204,0)),"대장에 없는 사번",IF(A1150="","사용일 미기재",IF(AND(F1150="연차",G1150=""),"일수 미기재",IF(AND(G1150&lt;&gt;"",ISNUMBER(SEARCH("반차",F1150)),N(G1150)&lt;&gt;0.5),"반차는 0.5일",""))))))</f>
        <v/>
      </c>
    </row>
    <row r="1151">
      <c r="A1151" s="7" t="n"/>
      <c r="B1151" s="7" t="n"/>
      <c r="C1151" s="12" t="n"/>
      <c r="D1151" s="12">
        <f>IF(C1151="","",IFERROR(INDEX('연차관리대장'!$B$5:$B$204,MATCH(C1151,'연차관리대장'!$A$5:$A$204,0)),""))</f>
        <v/>
      </c>
      <c r="E1151" s="12">
        <f>IF(C1151="","",IFERROR(INDEX('연차관리대장'!$C$5:$C$204,MATCH(C1151,'연차관리대장'!$A$5:$A$204,0)),""))</f>
        <v/>
      </c>
      <c r="F1151" s="12" t="n"/>
      <c r="G1151" s="12" t="n"/>
      <c r="H1151" s="12">
        <f>IF(F1151="","",IF(OR(F1151="오전 반차",F1151="오후 반차"),0.5,IF(F1151="연차",N(G1151),0)))</f>
        <v/>
      </c>
      <c r="I1151" s="7" t="n"/>
      <c r="J1151" s="12" t="n"/>
      <c r="K1151" s="12" t="n"/>
      <c r="L1151" s="14" t="n"/>
      <c r="M1151" s="12">
        <f>IF(AND(C1151="",F1151=""),"",IF(C1151="","사번 미기재",IF(ISNA(MATCH(C1151,'연차관리대장'!$A$5:$A$204,0)),"대장에 없는 사번",IF(A1151="","사용일 미기재",IF(AND(F1151="연차",G1151=""),"일수 미기재",IF(AND(G1151&lt;&gt;"",ISNUMBER(SEARCH("반차",F1151)),N(G1151)&lt;&gt;0.5),"반차는 0.5일",""))))))</f>
        <v/>
      </c>
    </row>
    <row r="1152">
      <c r="A1152" s="7" t="n"/>
      <c r="B1152" s="7" t="n"/>
      <c r="C1152" s="12" t="n"/>
      <c r="D1152" s="12">
        <f>IF(C1152="","",IFERROR(INDEX('연차관리대장'!$B$5:$B$204,MATCH(C1152,'연차관리대장'!$A$5:$A$204,0)),""))</f>
        <v/>
      </c>
      <c r="E1152" s="12">
        <f>IF(C1152="","",IFERROR(INDEX('연차관리대장'!$C$5:$C$204,MATCH(C1152,'연차관리대장'!$A$5:$A$204,0)),""))</f>
        <v/>
      </c>
      <c r="F1152" s="12" t="n"/>
      <c r="G1152" s="12" t="n"/>
      <c r="H1152" s="12">
        <f>IF(F1152="","",IF(OR(F1152="오전 반차",F1152="오후 반차"),0.5,IF(F1152="연차",N(G1152),0)))</f>
        <v/>
      </c>
      <c r="I1152" s="7" t="n"/>
      <c r="J1152" s="12" t="n"/>
      <c r="K1152" s="12" t="n"/>
      <c r="L1152" s="14" t="n"/>
      <c r="M1152" s="12">
        <f>IF(AND(C1152="",F1152=""),"",IF(C1152="","사번 미기재",IF(ISNA(MATCH(C1152,'연차관리대장'!$A$5:$A$204,0)),"대장에 없는 사번",IF(A1152="","사용일 미기재",IF(AND(F1152="연차",G1152=""),"일수 미기재",IF(AND(G1152&lt;&gt;"",ISNUMBER(SEARCH("반차",F1152)),N(G1152)&lt;&gt;0.5),"반차는 0.5일",""))))))</f>
        <v/>
      </c>
    </row>
    <row r="1153">
      <c r="A1153" s="7" t="n"/>
      <c r="B1153" s="7" t="n"/>
      <c r="C1153" s="12" t="n"/>
      <c r="D1153" s="12">
        <f>IF(C1153="","",IFERROR(INDEX('연차관리대장'!$B$5:$B$204,MATCH(C1153,'연차관리대장'!$A$5:$A$204,0)),""))</f>
        <v/>
      </c>
      <c r="E1153" s="12">
        <f>IF(C1153="","",IFERROR(INDEX('연차관리대장'!$C$5:$C$204,MATCH(C1153,'연차관리대장'!$A$5:$A$204,0)),""))</f>
        <v/>
      </c>
      <c r="F1153" s="12" t="n"/>
      <c r="G1153" s="12" t="n"/>
      <c r="H1153" s="12">
        <f>IF(F1153="","",IF(OR(F1153="오전 반차",F1153="오후 반차"),0.5,IF(F1153="연차",N(G1153),0)))</f>
        <v/>
      </c>
      <c r="I1153" s="7" t="n"/>
      <c r="J1153" s="12" t="n"/>
      <c r="K1153" s="12" t="n"/>
      <c r="L1153" s="14" t="n"/>
      <c r="M1153" s="12">
        <f>IF(AND(C1153="",F1153=""),"",IF(C1153="","사번 미기재",IF(ISNA(MATCH(C1153,'연차관리대장'!$A$5:$A$204,0)),"대장에 없는 사번",IF(A1153="","사용일 미기재",IF(AND(F1153="연차",G1153=""),"일수 미기재",IF(AND(G1153&lt;&gt;"",ISNUMBER(SEARCH("반차",F1153)),N(G1153)&lt;&gt;0.5),"반차는 0.5일",""))))))</f>
        <v/>
      </c>
    </row>
    <row r="1154">
      <c r="A1154" s="7" t="n"/>
      <c r="B1154" s="7" t="n"/>
      <c r="C1154" s="12" t="n"/>
      <c r="D1154" s="12">
        <f>IF(C1154="","",IFERROR(INDEX('연차관리대장'!$B$5:$B$204,MATCH(C1154,'연차관리대장'!$A$5:$A$204,0)),""))</f>
        <v/>
      </c>
      <c r="E1154" s="12">
        <f>IF(C1154="","",IFERROR(INDEX('연차관리대장'!$C$5:$C$204,MATCH(C1154,'연차관리대장'!$A$5:$A$204,0)),""))</f>
        <v/>
      </c>
      <c r="F1154" s="12" t="n"/>
      <c r="G1154" s="12" t="n"/>
      <c r="H1154" s="12">
        <f>IF(F1154="","",IF(OR(F1154="오전 반차",F1154="오후 반차"),0.5,IF(F1154="연차",N(G1154),0)))</f>
        <v/>
      </c>
      <c r="I1154" s="7" t="n"/>
      <c r="J1154" s="12" t="n"/>
      <c r="K1154" s="12" t="n"/>
      <c r="L1154" s="14" t="n"/>
      <c r="M1154" s="12">
        <f>IF(AND(C1154="",F1154=""),"",IF(C1154="","사번 미기재",IF(ISNA(MATCH(C1154,'연차관리대장'!$A$5:$A$204,0)),"대장에 없는 사번",IF(A1154="","사용일 미기재",IF(AND(F1154="연차",G1154=""),"일수 미기재",IF(AND(G1154&lt;&gt;"",ISNUMBER(SEARCH("반차",F1154)),N(G1154)&lt;&gt;0.5),"반차는 0.5일",""))))))</f>
        <v/>
      </c>
    </row>
    <row r="1155">
      <c r="A1155" s="7" t="n"/>
      <c r="B1155" s="7" t="n"/>
      <c r="C1155" s="12" t="n"/>
      <c r="D1155" s="12">
        <f>IF(C1155="","",IFERROR(INDEX('연차관리대장'!$B$5:$B$204,MATCH(C1155,'연차관리대장'!$A$5:$A$204,0)),""))</f>
        <v/>
      </c>
      <c r="E1155" s="12">
        <f>IF(C1155="","",IFERROR(INDEX('연차관리대장'!$C$5:$C$204,MATCH(C1155,'연차관리대장'!$A$5:$A$204,0)),""))</f>
        <v/>
      </c>
      <c r="F1155" s="12" t="n"/>
      <c r="G1155" s="12" t="n"/>
      <c r="H1155" s="12">
        <f>IF(F1155="","",IF(OR(F1155="오전 반차",F1155="오후 반차"),0.5,IF(F1155="연차",N(G1155),0)))</f>
        <v/>
      </c>
      <c r="I1155" s="7" t="n"/>
      <c r="J1155" s="12" t="n"/>
      <c r="K1155" s="12" t="n"/>
      <c r="L1155" s="14" t="n"/>
      <c r="M1155" s="12">
        <f>IF(AND(C1155="",F1155=""),"",IF(C1155="","사번 미기재",IF(ISNA(MATCH(C1155,'연차관리대장'!$A$5:$A$204,0)),"대장에 없는 사번",IF(A1155="","사용일 미기재",IF(AND(F1155="연차",G1155=""),"일수 미기재",IF(AND(G1155&lt;&gt;"",ISNUMBER(SEARCH("반차",F1155)),N(G1155)&lt;&gt;0.5),"반차는 0.5일",""))))))</f>
        <v/>
      </c>
    </row>
    <row r="1156">
      <c r="A1156" s="7" t="n"/>
      <c r="B1156" s="7" t="n"/>
      <c r="C1156" s="12" t="n"/>
      <c r="D1156" s="12">
        <f>IF(C1156="","",IFERROR(INDEX('연차관리대장'!$B$5:$B$204,MATCH(C1156,'연차관리대장'!$A$5:$A$204,0)),""))</f>
        <v/>
      </c>
      <c r="E1156" s="12">
        <f>IF(C1156="","",IFERROR(INDEX('연차관리대장'!$C$5:$C$204,MATCH(C1156,'연차관리대장'!$A$5:$A$204,0)),""))</f>
        <v/>
      </c>
      <c r="F1156" s="12" t="n"/>
      <c r="G1156" s="12" t="n"/>
      <c r="H1156" s="12">
        <f>IF(F1156="","",IF(OR(F1156="오전 반차",F1156="오후 반차"),0.5,IF(F1156="연차",N(G1156),0)))</f>
        <v/>
      </c>
      <c r="I1156" s="7" t="n"/>
      <c r="J1156" s="12" t="n"/>
      <c r="K1156" s="12" t="n"/>
      <c r="L1156" s="14" t="n"/>
      <c r="M1156" s="12">
        <f>IF(AND(C1156="",F1156=""),"",IF(C1156="","사번 미기재",IF(ISNA(MATCH(C1156,'연차관리대장'!$A$5:$A$204,0)),"대장에 없는 사번",IF(A1156="","사용일 미기재",IF(AND(F1156="연차",G1156=""),"일수 미기재",IF(AND(G1156&lt;&gt;"",ISNUMBER(SEARCH("반차",F1156)),N(G1156)&lt;&gt;0.5),"반차는 0.5일",""))))))</f>
        <v/>
      </c>
    </row>
    <row r="1157">
      <c r="A1157" s="7" t="n"/>
      <c r="B1157" s="7" t="n"/>
      <c r="C1157" s="12" t="n"/>
      <c r="D1157" s="12">
        <f>IF(C1157="","",IFERROR(INDEX('연차관리대장'!$B$5:$B$204,MATCH(C1157,'연차관리대장'!$A$5:$A$204,0)),""))</f>
        <v/>
      </c>
      <c r="E1157" s="12">
        <f>IF(C1157="","",IFERROR(INDEX('연차관리대장'!$C$5:$C$204,MATCH(C1157,'연차관리대장'!$A$5:$A$204,0)),""))</f>
        <v/>
      </c>
      <c r="F1157" s="12" t="n"/>
      <c r="G1157" s="12" t="n"/>
      <c r="H1157" s="12">
        <f>IF(F1157="","",IF(OR(F1157="오전 반차",F1157="오후 반차"),0.5,IF(F1157="연차",N(G1157),0)))</f>
        <v/>
      </c>
      <c r="I1157" s="7" t="n"/>
      <c r="J1157" s="12" t="n"/>
      <c r="K1157" s="12" t="n"/>
      <c r="L1157" s="14" t="n"/>
      <c r="M1157" s="12">
        <f>IF(AND(C1157="",F1157=""),"",IF(C1157="","사번 미기재",IF(ISNA(MATCH(C1157,'연차관리대장'!$A$5:$A$204,0)),"대장에 없는 사번",IF(A1157="","사용일 미기재",IF(AND(F1157="연차",G1157=""),"일수 미기재",IF(AND(G1157&lt;&gt;"",ISNUMBER(SEARCH("반차",F1157)),N(G1157)&lt;&gt;0.5),"반차는 0.5일",""))))))</f>
        <v/>
      </c>
    </row>
    <row r="1158">
      <c r="A1158" s="7" t="n"/>
      <c r="B1158" s="7" t="n"/>
      <c r="C1158" s="12" t="n"/>
      <c r="D1158" s="12">
        <f>IF(C1158="","",IFERROR(INDEX('연차관리대장'!$B$5:$B$204,MATCH(C1158,'연차관리대장'!$A$5:$A$204,0)),""))</f>
        <v/>
      </c>
      <c r="E1158" s="12">
        <f>IF(C1158="","",IFERROR(INDEX('연차관리대장'!$C$5:$C$204,MATCH(C1158,'연차관리대장'!$A$5:$A$204,0)),""))</f>
        <v/>
      </c>
      <c r="F1158" s="12" t="n"/>
      <c r="G1158" s="12" t="n"/>
      <c r="H1158" s="12">
        <f>IF(F1158="","",IF(OR(F1158="오전 반차",F1158="오후 반차"),0.5,IF(F1158="연차",N(G1158),0)))</f>
        <v/>
      </c>
      <c r="I1158" s="7" t="n"/>
      <c r="J1158" s="12" t="n"/>
      <c r="K1158" s="12" t="n"/>
      <c r="L1158" s="14" t="n"/>
      <c r="M1158" s="12">
        <f>IF(AND(C1158="",F1158=""),"",IF(C1158="","사번 미기재",IF(ISNA(MATCH(C1158,'연차관리대장'!$A$5:$A$204,0)),"대장에 없는 사번",IF(A1158="","사용일 미기재",IF(AND(F1158="연차",G1158=""),"일수 미기재",IF(AND(G1158&lt;&gt;"",ISNUMBER(SEARCH("반차",F1158)),N(G1158)&lt;&gt;0.5),"반차는 0.5일",""))))))</f>
        <v/>
      </c>
    </row>
    <row r="1159">
      <c r="A1159" s="7" t="n"/>
      <c r="B1159" s="7" t="n"/>
      <c r="C1159" s="12" t="n"/>
      <c r="D1159" s="12">
        <f>IF(C1159="","",IFERROR(INDEX('연차관리대장'!$B$5:$B$204,MATCH(C1159,'연차관리대장'!$A$5:$A$204,0)),""))</f>
        <v/>
      </c>
      <c r="E1159" s="12">
        <f>IF(C1159="","",IFERROR(INDEX('연차관리대장'!$C$5:$C$204,MATCH(C1159,'연차관리대장'!$A$5:$A$204,0)),""))</f>
        <v/>
      </c>
      <c r="F1159" s="12" t="n"/>
      <c r="G1159" s="12" t="n"/>
      <c r="H1159" s="12">
        <f>IF(F1159="","",IF(OR(F1159="오전 반차",F1159="오후 반차"),0.5,IF(F1159="연차",N(G1159),0)))</f>
        <v/>
      </c>
      <c r="I1159" s="7" t="n"/>
      <c r="J1159" s="12" t="n"/>
      <c r="K1159" s="12" t="n"/>
      <c r="L1159" s="14" t="n"/>
      <c r="M1159" s="12">
        <f>IF(AND(C1159="",F1159=""),"",IF(C1159="","사번 미기재",IF(ISNA(MATCH(C1159,'연차관리대장'!$A$5:$A$204,0)),"대장에 없는 사번",IF(A1159="","사용일 미기재",IF(AND(F1159="연차",G1159=""),"일수 미기재",IF(AND(G1159&lt;&gt;"",ISNUMBER(SEARCH("반차",F1159)),N(G1159)&lt;&gt;0.5),"반차는 0.5일",""))))))</f>
        <v/>
      </c>
    </row>
    <row r="1160">
      <c r="A1160" s="7" t="n"/>
      <c r="B1160" s="7" t="n"/>
      <c r="C1160" s="12" t="n"/>
      <c r="D1160" s="12">
        <f>IF(C1160="","",IFERROR(INDEX('연차관리대장'!$B$5:$B$204,MATCH(C1160,'연차관리대장'!$A$5:$A$204,0)),""))</f>
        <v/>
      </c>
      <c r="E1160" s="12">
        <f>IF(C1160="","",IFERROR(INDEX('연차관리대장'!$C$5:$C$204,MATCH(C1160,'연차관리대장'!$A$5:$A$204,0)),""))</f>
        <v/>
      </c>
      <c r="F1160" s="12" t="n"/>
      <c r="G1160" s="12" t="n"/>
      <c r="H1160" s="12">
        <f>IF(F1160="","",IF(OR(F1160="오전 반차",F1160="오후 반차"),0.5,IF(F1160="연차",N(G1160),0)))</f>
        <v/>
      </c>
      <c r="I1160" s="7" t="n"/>
      <c r="J1160" s="12" t="n"/>
      <c r="K1160" s="12" t="n"/>
      <c r="L1160" s="14" t="n"/>
      <c r="M1160" s="12">
        <f>IF(AND(C1160="",F1160=""),"",IF(C1160="","사번 미기재",IF(ISNA(MATCH(C1160,'연차관리대장'!$A$5:$A$204,0)),"대장에 없는 사번",IF(A1160="","사용일 미기재",IF(AND(F1160="연차",G1160=""),"일수 미기재",IF(AND(G1160&lt;&gt;"",ISNUMBER(SEARCH("반차",F1160)),N(G1160)&lt;&gt;0.5),"반차는 0.5일",""))))))</f>
        <v/>
      </c>
    </row>
    <row r="1161">
      <c r="A1161" s="7" t="n"/>
      <c r="B1161" s="7" t="n"/>
      <c r="C1161" s="12" t="n"/>
      <c r="D1161" s="12">
        <f>IF(C1161="","",IFERROR(INDEX('연차관리대장'!$B$5:$B$204,MATCH(C1161,'연차관리대장'!$A$5:$A$204,0)),""))</f>
        <v/>
      </c>
      <c r="E1161" s="12">
        <f>IF(C1161="","",IFERROR(INDEX('연차관리대장'!$C$5:$C$204,MATCH(C1161,'연차관리대장'!$A$5:$A$204,0)),""))</f>
        <v/>
      </c>
      <c r="F1161" s="12" t="n"/>
      <c r="G1161" s="12" t="n"/>
      <c r="H1161" s="12">
        <f>IF(F1161="","",IF(OR(F1161="오전 반차",F1161="오후 반차"),0.5,IF(F1161="연차",N(G1161),0)))</f>
        <v/>
      </c>
      <c r="I1161" s="7" t="n"/>
      <c r="J1161" s="12" t="n"/>
      <c r="K1161" s="12" t="n"/>
      <c r="L1161" s="14" t="n"/>
      <c r="M1161" s="12">
        <f>IF(AND(C1161="",F1161=""),"",IF(C1161="","사번 미기재",IF(ISNA(MATCH(C1161,'연차관리대장'!$A$5:$A$204,0)),"대장에 없는 사번",IF(A1161="","사용일 미기재",IF(AND(F1161="연차",G1161=""),"일수 미기재",IF(AND(G1161&lt;&gt;"",ISNUMBER(SEARCH("반차",F1161)),N(G1161)&lt;&gt;0.5),"반차는 0.5일",""))))))</f>
        <v/>
      </c>
    </row>
    <row r="1162">
      <c r="A1162" s="7" t="n"/>
      <c r="B1162" s="7" t="n"/>
      <c r="C1162" s="12" t="n"/>
      <c r="D1162" s="12">
        <f>IF(C1162="","",IFERROR(INDEX('연차관리대장'!$B$5:$B$204,MATCH(C1162,'연차관리대장'!$A$5:$A$204,0)),""))</f>
        <v/>
      </c>
      <c r="E1162" s="12">
        <f>IF(C1162="","",IFERROR(INDEX('연차관리대장'!$C$5:$C$204,MATCH(C1162,'연차관리대장'!$A$5:$A$204,0)),""))</f>
        <v/>
      </c>
      <c r="F1162" s="12" t="n"/>
      <c r="G1162" s="12" t="n"/>
      <c r="H1162" s="12">
        <f>IF(F1162="","",IF(OR(F1162="오전 반차",F1162="오후 반차"),0.5,IF(F1162="연차",N(G1162),0)))</f>
        <v/>
      </c>
      <c r="I1162" s="7" t="n"/>
      <c r="J1162" s="12" t="n"/>
      <c r="K1162" s="12" t="n"/>
      <c r="L1162" s="14" t="n"/>
      <c r="M1162" s="12">
        <f>IF(AND(C1162="",F1162=""),"",IF(C1162="","사번 미기재",IF(ISNA(MATCH(C1162,'연차관리대장'!$A$5:$A$204,0)),"대장에 없는 사번",IF(A1162="","사용일 미기재",IF(AND(F1162="연차",G1162=""),"일수 미기재",IF(AND(G1162&lt;&gt;"",ISNUMBER(SEARCH("반차",F1162)),N(G1162)&lt;&gt;0.5),"반차는 0.5일",""))))))</f>
        <v/>
      </c>
    </row>
    <row r="1163">
      <c r="A1163" s="7" t="n"/>
      <c r="B1163" s="7" t="n"/>
      <c r="C1163" s="12" t="n"/>
      <c r="D1163" s="12">
        <f>IF(C1163="","",IFERROR(INDEX('연차관리대장'!$B$5:$B$204,MATCH(C1163,'연차관리대장'!$A$5:$A$204,0)),""))</f>
        <v/>
      </c>
      <c r="E1163" s="12">
        <f>IF(C1163="","",IFERROR(INDEX('연차관리대장'!$C$5:$C$204,MATCH(C1163,'연차관리대장'!$A$5:$A$204,0)),""))</f>
        <v/>
      </c>
      <c r="F1163" s="12" t="n"/>
      <c r="G1163" s="12" t="n"/>
      <c r="H1163" s="12">
        <f>IF(F1163="","",IF(OR(F1163="오전 반차",F1163="오후 반차"),0.5,IF(F1163="연차",N(G1163),0)))</f>
        <v/>
      </c>
      <c r="I1163" s="7" t="n"/>
      <c r="J1163" s="12" t="n"/>
      <c r="K1163" s="12" t="n"/>
      <c r="L1163" s="14" t="n"/>
      <c r="M1163" s="12">
        <f>IF(AND(C1163="",F1163=""),"",IF(C1163="","사번 미기재",IF(ISNA(MATCH(C1163,'연차관리대장'!$A$5:$A$204,0)),"대장에 없는 사번",IF(A1163="","사용일 미기재",IF(AND(F1163="연차",G1163=""),"일수 미기재",IF(AND(G1163&lt;&gt;"",ISNUMBER(SEARCH("반차",F1163)),N(G1163)&lt;&gt;0.5),"반차는 0.5일",""))))))</f>
        <v/>
      </c>
    </row>
    <row r="1164">
      <c r="A1164" s="7" t="n"/>
      <c r="B1164" s="7" t="n"/>
      <c r="C1164" s="12" t="n"/>
      <c r="D1164" s="12">
        <f>IF(C1164="","",IFERROR(INDEX('연차관리대장'!$B$5:$B$204,MATCH(C1164,'연차관리대장'!$A$5:$A$204,0)),""))</f>
        <v/>
      </c>
      <c r="E1164" s="12">
        <f>IF(C1164="","",IFERROR(INDEX('연차관리대장'!$C$5:$C$204,MATCH(C1164,'연차관리대장'!$A$5:$A$204,0)),""))</f>
        <v/>
      </c>
      <c r="F1164" s="12" t="n"/>
      <c r="G1164" s="12" t="n"/>
      <c r="H1164" s="12">
        <f>IF(F1164="","",IF(OR(F1164="오전 반차",F1164="오후 반차"),0.5,IF(F1164="연차",N(G1164),0)))</f>
        <v/>
      </c>
      <c r="I1164" s="7" t="n"/>
      <c r="J1164" s="12" t="n"/>
      <c r="K1164" s="12" t="n"/>
      <c r="L1164" s="14" t="n"/>
      <c r="M1164" s="12">
        <f>IF(AND(C1164="",F1164=""),"",IF(C1164="","사번 미기재",IF(ISNA(MATCH(C1164,'연차관리대장'!$A$5:$A$204,0)),"대장에 없는 사번",IF(A1164="","사용일 미기재",IF(AND(F1164="연차",G1164=""),"일수 미기재",IF(AND(G1164&lt;&gt;"",ISNUMBER(SEARCH("반차",F1164)),N(G1164)&lt;&gt;0.5),"반차는 0.5일",""))))))</f>
        <v/>
      </c>
    </row>
    <row r="1165">
      <c r="A1165" s="7" t="n"/>
      <c r="B1165" s="7" t="n"/>
      <c r="C1165" s="12" t="n"/>
      <c r="D1165" s="12">
        <f>IF(C1165="","",IFERROR(INDEX('연차관리대장'!$B$5:$B$204,MATCH(C1165,'연차관리대장'!$A$5:$A$204,0)),""))</f>
        <v/>
      </c>
      <c r="E1165" s="12">
        <f>IF(C1165="","",IFERROR(INDEX('연차관리대장'!$C$5:$C$204,MATCH(C1165,'연차관리대장'!$A$5:$A$204,0)),""))</f>
        <v/>
      </c>
      <c r="F1165" s="12" t="n"/>
      <c r="G1165" s="12" t="n"/>
      <c r="H1165" s="12">
        <f>IF(F1165="","",IF(OR(F1165="오전 반차",F1165="오후 반차"),0.5,IF(F1165="연차",N(G1165),0)))</f>
        <v/>
      </c>
      <c r="I1165" s="7" t="n"/>
      <c r="J1165" s="12" t="n"/>
      <c r="K1165" s="12" t="n"/>
      <c r="L1165" s="14" t="n"/>
      <c r="M1165" s="12">
        <f>IF(AND(C1165="",F1165=""),"",IF(C1165="","사번 미기재",IF(ISNA(MATCH(C1165,'연차관리대장'!$A$5:$A$204,0)),"대장에 없는 사번",IF(A1165="","사용일 미기재",IF(AND(F1165="연차",G1165=""),"일수 미기재",IF(AND(G1165&lt;&gt;"",ISNUMBER(SEARCH("반차",F1165)),N(G1165)&lt;&gt;0.5),"반차는 0.5일",""))))))</f>
        <v/>
      </c>
    </row>
    <row r="1166">
      <c r="A1166" s="7" t="n"/>
      <c r="B1166" s="7" t="n"/>
      <c r="C1166" s="12" t="n"/>
      <c r="D1166" s="12">
        <f>IF(C1166="","",IFERROR(INDEX('연차관리대장'!$B$5:$B$204,MATCH(C1166,'연차관리대장'!$A$5:$A$204,0)),""))</f>
        <v/>
      </c>
      <c r="E1166" s="12">
        <f>IF(C1166="","",IFERROR(INDEX('연차관리대장'!$C$5:$C$204,MATCH(C1166,'연차관리대장'!$A$5:$A$204,0)),""))</f>
        <v/>
      </c>
      <c r="F1166" s="12" t="n"/>
      <c r="G1166" s="12" t="n"/>
      <c r="H1166" s="12">
        <f>IF(F1166="","",IF(OR(F1166="오전 반차",F1166="오후 반차"),0.5,IF(F1166="연차",N(G1166),0)))</f>
        <v/>
      </c>
      <c r="I1166" s="7" t="n"/>
      <c r="J1166" s="12" t="n"/>
      <c r="K1166" s="12" t="n"/>
      <c r="L1166" s="14" t="n"/>
      <c r="M1166" s="12">
        <f>IF(AND(C1166="",F1166=""),"",IF(C1166="","사번 미기재",IF(ISNA(MATCH(C1166,'연차관리대장'!$A$5:$A$204,0)),"대장에 없는 사번",IF(A1166="","사용일 미기재",IF(AND(F1166="연차",G1166=""),"일수 미기재",IF(AND(G1166&lt;&gt;"",ISNUMBER(SEARCH("반차",F1166)),N(G1166)&lt;&gt;0.5),"반차는 0.5일",""))))))</f>
        <v/>
      </c>
    </row>
    <row r="1167">
      <c r="A1167" s="7" t="n"/>
      <c r="B1167" s="7" t="n"/>
      <c r="C1167" s="12" t="n"/>
      <c r="D1167" s="12">
        <f>IF(C1167="","",IFERROR(INDEX('연차관리대장'!$B$5:$B$204,MATCH(C1167,'연차관리대장'!$A$5:$A$204,0)),""))</f>
        <v/>
      </c>
      <c r="E1167" s="12">
        <f>IF(C1167="","",IFERROR(INDEX('연차관리대장'!$C$5:$C$204,MATCH(C1167,'연차관리대장'!$A$5:$A$204,0)),""))</f>
        <v/>
      </c>
      <c r="F1167" s="12" t="n"/>
      <c r="G1167" s="12" t="n"/>
      <c r="H1167" s="12">
        <f>IF(F1167="","",IF(OR(F1167="오전 반차",F1167="오후 반차"),0.5,IF(F1167="연차",N(G1167),0)))</f>
        <v/>
      </c>
      <c r="I1167" s="7" t="n"/>
      <c r="J1167" s="12" t="n"/>
      <c r="K1167" s="12" t="n"/>
      <c r="L1167" s="14" t="n"/>
      <c r="M1167" s="12">
        <f>IF(AND(C1167="",F1167=""),"",IF(C1167="","사번 미기재",IF(ISNA(MATCH(C1167,'연차관리대장'!$A$5:$A$204,0)),"대장에 없는 사번",IF(A1167="","사용일 미기재",IF(AND(F1167="연차",G1167=""),"일수 미기재",IF(AND(G1167&lt;&gt;"",ISNUMBER(SEARCH("반차",F1167)),N(G1167)&lt;&gt;0.5),"반차는 0.5일",""))))))</f>
        <v/>
      </c>
    </row>
    <row r="1168">
      <c r="A1168" s="7" t="n"/>
      <c r="B1168" s="7" t="n"/>
      <c r="C1168" s="12" t="n"/>
      <c r="D1168" s="12">
        <f>IF(C1168="","",IFERROR(INDEX('연차관리대장'!$B$5:$B$204,MATCH(C1168,'연차관리대장'!$A$5:$A$204,0)),""))</f>
        <v/>
      </c>
      <c r="E1168" s="12">
        <f>IF(C1168="","",IFERROR(INDEX('연차관리대장'!$C$5:$C$204,MATCH(C1168,'연차관리대장'!$A$5:$A$204,0)),""))</f>
        <v/>
      </c>
      <c r="F1168" s="12" t="n"/>
      <c r="G1168" s="12" t="n"/>
      <c r="H1168" s="12">
        <f>IF(F1168="","",IF(OR(F1168="오전 반차",F1168="오후 반차"),0.5,IF(F1168="연차",N(G1168),0)))</f>
        <v/>
      </c>
      <c r="I1168" s="7" t="n"/>
      <c r="J1168" s="12" t="n"/>
      <c r="K1168" s="12" t="n"/>
      <c r="L1168" s="14" t="n"/>
      <c r="M1168" s="12">
        <f>IF(AND(C1168="",F1168=""),"",IF(C1168="","사번 미기재",IF(ISNA(MATCH(C1168,'연차관리대장'!$A$5:$A$204,0)),"대장에 없는 사번",IF(A1168="","사용일 미기재",IF(AND(F1168="연차",G1168=""),"일수 미기재",IF(AND(G1168&lt;&gt;"",ISNUMBER(SEARCH("반차",F1168)),N(G1168)&lt;&gt;0.5),"반차는 0.5일",""))))))</f>
        <v/>
      </c>
    </row>
    <row r="1169">
      <c r="A1169" s="7" t="n"/>
      <c r="B1169" s="7" t="n"/>
      <c r="C1169" s="12" t="n"/>
      <c r="D1169" s="12">
        <f>IF(C1169="","",IFERROR(INDEX('연차관리대장'!$B$5:$B$204,MATCH(C1169,'연차관리대장'!$A$5:$A$204,0)),""))</f>
        <v/>
      </c>
      <c r="E1169" s="12">
        <f>IF(C1169="","",IFERROR(INDEX('연차관리대장'!$C$5:$C$204,MATCH(C1169,'연차관리대장'!$A$5:$A$204,0)),""))</f>
        <v/>
      </c>
      <c r="F1169" s="12" t="n"/>
      <c r="G1169" s="12" t="n"/>
      <c r="H1169" s="12">
        <f>IF(F1169="","",IF(OR(F1169="오전 반차",F1169="오후 반차"),0.5,IF(F1169="연차",N(G1169),0)))</f>
        <v/>
      </c>
      <c r="I1169" s="7" t="n"/>
      <c r="J1169" s="12" t="n"/>
      <c r="K1169" s="12" t="n"/>
      <c r="L1169" s="14" t="n"/>
      <c r="M1169" s="12">
        <f>IF(AND(C1169="",F1169=""),"",IF(C1169="","사번 미기재",IF(ISNA(MATCH(C1169,'연차관리대장'!$A$5:$A$204,0)),"대장에 없는 사번",IF(A1169="","사용일 미기재",IF(AND(F1169="연차",G1169=""),"일수 미기재",IF(AND(G1169&lt;&gt;"",ISNUMBER(SEARCH("반차",F1169)),N(G1169)&lt;&gt;0.5),"반차는 0.5일",""))))))</f>
        <v/>
      </c>
    </row>
    <row r="1170">
      <c r="A1170" s="7" t="n"/>
      <c r="B1170" s="7" t="n"/>
      <c r="C1170" s="12" t="n"/>
      <c r="D1170" s="12">
        <f>IF(C1170="","",IFERROR(INDEX('연차관리대장'!$B$5:$B$204,MATCH(C1170,'연차관리대장'!$A$5:$A$204,0)),""))</f>
        <v/>
      </c>
      <c r="E1170" s="12">
        <f>IF(C1170="","",IFERROR(INDEX('연차관리대장'!$C$5:$C$204,MATCH(C1170,'연차관리대장'!$A$5:$A$204,0)),""))</f>
        <v/>
      </c>
      <c r="F1170" s="12" t="n"/>
      <c r="G1170" s="12" t="n"/>
      <c r="H1170" s="12">
        <f>IF(F1170="","",IF(OR(F1170="오전 반차",F1170="오후 반차"),0.5,IF(F1170="연차",N(G1170),0)))</f>
        <v/>
      </c>
      <c r="I1170" s="7" t="n"/>
      <c r="J1170" s="12" t="n"/>
      <c r="K1170" s="12" t="n"/>
      <c r="L1170" s="14" t="n"/>
      <c r="M1170" s="12">
        <f>IF(AND(C1170="",F1170=""),"",IF(C1170="","사번 미기재",IF(ISNA(MATCH(C1170,'연차관리대장'!$A$5:$A$204,0)),"대장에 없는 사번",IF(A1170="","사용일 미기재",IF(AND(F1170="연차",G1170=""),"일수 미기재",IF(AND(G1170&lt;&gt;"",ISNUMBER(SEARCH("반차",F1170)),N(G1170)&lt;&gt;0.5),"반차는 0.5일",""))))))</f>
        <v/>
      </c>
    </row>
    <row r="1171">
      <c r="A1171" s="7" t="n"/>
      <c r="B1171" s="7" t="n"/>
      <c r="C1171" s="12" t="n"/>
      <c r="D1171" s="12">
        <f>IF(C1171="","",IFERROR(INDEX('연차관리대장'!$B$5:$B$204,MATCH(C1171,'연차관리대장'!$A$5:$A$204,0)),""))</f>
        <v/>
      </c>
      <c r="E1171" s="12">
        <f>IF(C1171="","",IFERROR(INDEX('연차관리대장'!$C$5:$C$204,MATCH(C1171,'연차관리대장'!$A$5:$A$204,0)),""))</f>
        <v/>
      </c>
      <c r="F1171" s="12" t="n"/>
      <c r="G1171" s="12" t="n"/>
      <c r="H1171" s="12">
        <f>IF(F1171="","",IF(OR(F1171="오전 반차",F1171="오후 반차"),0.5,IF(F1171="연차",N(G1171),0)))</f>
        <v/>
      </c>
      <c r="I1171" s="7" t="n"/>
      <c r="J1171" s="12" t="n"/>
      <c r="K1171" s="12" t="n"/>
      <c r="L1171" s="14" t="n"/>
      <c r="M1171" s="12">
        <f>IF(AND(C1171="",F1171=""),"",IF(C1171="","사번 미기재",IF(ISNA(MATCH(C1171,'연차관리대장'!$A$5:$A$204,0)),"대장에 없는 사번",IF(A1171="","사용일 미기재",IF(AND(F1171="연차",G1171=""),"일수 미기재",IF(AND(G1171&lt;&gt;"",ISNUMBER(SEARCH("반차",F1171)),N(G1171)&lt;&gt;0.5),"반차는 0.5일",""))))))</f>
        <v/>
      </c>
    </row>
    <row r="1172">
      <c r="A1172" s="7" t="n"/>
      <c r="B1172" s="7" t="n"/>
      <c r="C1172" s="12" t="n"/>
      <c r="D1172" s="12">
        <f>IF(C1172="","",IFERROR(INDEX('연차관리대장'!$B$5:$B$204,MATCH(C1172,'연차관리대장'!$A$5:$A$204,0)),""))</f>
        <v/>
      </c>
      <c r="E1172" s="12">
        <f>IF(C1172="","",IFERROR(INDEX('연차관리대장'!$C$5:$C$204,MATCH(C1172,'연차관리대장'!$A$5:$A$204,0)),""))</f>
        <v/>
      </c>
      <c r="F1172" s="12" t="n"/>
      <c r="G1172" s="12" t="n"/>
      <c r="H1172" s="12">
        <f>IF(F1172="","",IF(OR(F1172="오전 반차",F1172="오후 반차"),0.5,IF(F1172="연차",N(G1172),0)))</f>
        <v/>
      </c>
      <c r="I1172" s="7" t="n"/>
      <c r="J1172" s="12" t="n"/>
      <c r="K1172" s="12" t="n"/>
      <c r="L1172" s="14" t="n"/>
      <c r="M1172" s="12">
        <f>IF(AND(C1172="",F1172=""),"",IF(C1172="","사번 미기재",IF(ISNA(MATCH(C1172,'연차관리대장'!$A$5:$A$204,0)),"대장에 없는 사번",IF(A1172="","사용일 미기재",IF(AND(F1172="연차",G1172=""),"일수 미기재",IF(AND(G1172&lt;&gt;"",ISNUMBER(SEARCH("반차",F1172)),N(G1172)&lt;&gt;0.5),"반차는 0.5일",""))))))</f>
        <v/>
      </c>
    </row>
    <row r="1173">
      <c r="A1173" s="7" t="n"/>
      <c r="B1173" s="7" t="n"/>
      <c r="C1173" s="12" t="n"/>
      <c r="D1173" s="12">
        <f>IF(C1173="","",IFERROR(INDEX('연차관리대장'!$B$5:$B$204,MATCH(C1173,'연차관리대장'!$A$5:$A$204,0)),""))</f>
        <v/>
      </c>
      <c r="E1173" s="12">
        <f>IF(C1173="","",IFERROR(INDEX('연차관리대장'!$C$5:$C$204,MATCH(C1173,'연차관리대장'!$A$5:$A$204,0)),""))</f>
        <v/>
      </c>
      <c r="F1173" s="12" t="n"/>
      <c r="G1173" s="12" t="n"/>
      <c r="H1173" s="12">
        <f>IF(F1173="","",IF(OR(F1173="오전 반차",F1173="오후 반차"),0.5,IF(F1173="연차",N(G1173),0)))</f>
        <v/>
      </c>
      <c r="I1173" s="7" t="n"/>
      <c r="J1173" s="12" t="n"/>
      <c r="K1173" s="12" t="n"/>
      <c r="L1173" s="14" t="n"/>
      <c r="M1173" s="12">
        <f>IF(AND(C1173="",F1173=""),"",IF(C1173="","사번 미기재",IF(ISNA(MATCH(C1173,'연차관리대장'!$A$5:$A$204,0)),"대장에 없는 사번",IF(A1173="","사용일 미기재",IF(AND(F1173="연차",G1173=""),"일수 미기재",IF(AND(G1173&lt;&gt;"",ISNUMBER(SEARCH("반차",F1173)),N(G1173)&lt;&gt;0.5),"반차는 0.5일",""))))))</f>
        <v/>
      </c>
    </row>
    <row r="1174">
      <c r="A1174" s="7" t="n"/>
      <c r="B1174" s="7" t="n"/>
      <c r="C1174" s="12" t="n"/>
      <c r="D1174" s="12">
        <f>IF(C1174="","",IFERROR(INDEX('연차관리대장'!$B$5:$B$204,MATCH(C1174,'연차관리대장'!$A$5:$A$204,0)),""))</f>
        <v/>
      </c>
      <c r="E1174" s="12">
        <f>IF(C1174="","",IFERROR(INDEX('연차관리대장'!$C$5:$C$204,MATCH(C1174,'연차관리대장'!$A$5:$A$204,0)),""))</f>
        <v/>
      </c>
      <c r="F1174" s="12" t="n"/>
      <c r="G1174" s="12" t="n"/>
      <c r="H1174" s="12">
        <f>IF(F1174="","",IF(OR(F1174="오전 반차",F1174="오후 반차"),0.5,IF(F1174="연차",N(G1174),0)))</f>
        <v/>
      </c>
      <c r="I1174" s="7" t="n"/>
      <c r="J1174" s="12" t="n"/>
      <c r="K1174" s="12" t="n"/>
      <c r="L1174" s="14" t="n"/>
      <c r="M1174" s="12">
        <f>IF(AND(C1174="",F1174=""),"",IF(C1174="","사번 미기재",IF(ISNA(MATCH(C1174,'연차관리대장'!$A$5:$A$204,0)),"대장에 없는 사번",IF(A1174="","사용일 미기재",IF(AND(F1174="연차",G1174=""),"일수 미기재",IF(AND(G1174&lt;&gt;"",ISNUMBER(SEARCH("반차",F1174)),N(G1174)&lt;&gt;0.5),"반차는 0.5일",""))))))</f>
        <v/>
      </c>
    </row>
    <row r="1175">
      <c r="A1175" s="7" t="n"/>
      <c r="B1175" s="7" t="n"/>
      <c r="C1175" s="12" t="n"/>
      <c r="D1175" s="12">
        <f>IF(C1175="","",IFERROR(INDEX('연차관리대장'!$B$5:$B$204,MATCH(C1175,'연차관리대장'!$A$5:$A$204,0)),""))</f>
        <v/>
      </c>
      <c r="E1175" s="12">
        <f>IF(C1175="","",IFERROR(INDEX('연차관리대장'!$C$5:$C$204,MATCH(C1175,'연차관리대장'!$A$5:$A$204,0)),""))</f>
        <v/>
      </c>
      <c r="F1175" s="12" t="n"/>
      <c r="G1175" s="12" t="n"/>
      <c r="H1175" s="12">
        <f>IF(F1175="","",IF(OR(F1175="오전 반차",F1175="오후 반차"),0.5,IF(F1175="연차",N(G1175),0)))</f>
        <v/>
      </c>
      <c r="I1175" s="7" t="n"/>
      <c r="J1175" s="12" t="n"/>
      <c r="K1175" s="12" t="n"/>
      <c r="L1175" s="14" t="n"/>
      <c r="M1175" s="12">
        <f>IF(AND(C1175="",F1175=""),"",IF(C1175="","사번 미기재",IF(ISNA(MATCH(C1175,'연차관리대장'!$A$5:$A$204,0)),"대장에 없는 사번",IF(A1175="","사용일 미기재",IF(AND(F1175="연차",G1175=""),"일수 미기재",IF(AND(G1175&lt;&gt;"",ISNUMBER(SEARCH("반차",F1175)),N(G1175)&lt;&gt;0.5),"반차는 0.5일",""))))))</f>
        <v/>
      </c>
    </row>
    <row r="1176">
      <c r="A1176" s="7" t="n"/>
      <c r="B1176" s="7" t="n"/>
      <c r="C1176" s="12" t="n"/>
      <c r="D1176" s="12">
        <f>IF(C1176="","",IFERROR(INDEX('연차관리대장'!$B$5:$B$204,MATCH(C1176,'연차관리대장'!$A$5:$A$204,0)),""))</f>
        <v/>
      </c>
      <c r="E1176" s="12">
        <f>IF(C1176="","",IFERROR(INDEX('연차관리대장'!$C$5:$C$204,MATCH(C1176,'연차관리대장'!$A$5:$A$204,0)),""))</f>
        <v/>
      </c>
      <c r="F1176" s="12" t="n"/>
      <c r="G1176" s="12" t="n"/>
      <c r="H1176" s="12">
        <f>IF(F1176="","",IF(OR(F1176="오전 반차",F1176="오후 반차"),0.5,IF(F1176="연차",N(G1176),0)))</f>
        <v/>
      </c>
      <c r="I1176" s="7" t="n"/>
      <c r="J1176" s="12" t="n"/>
      <c r="K1176" s="12" t="n"/>
      <c r="L1176" s="14" t="n"/>
      <c r="M1176" s="12">
        <f>IF(AND(C1176="",F1176=""),"",IF(C1176="","사번 미기재",IF(ISNA(MATCH(C1176,'연차관리대장'!$A$5:$A$204,0)),"대장에 없는 사번",IF(A1176="","사용일 미기재",IF(AND(F1176="연차",G1176=""),"일수 미기재",IF(AND(G1176&lt;&gt;"",ISNUMBER(SEARCH("반차",F1176)),N(G1176)&lt;&gt;0.5),"반차는 0.5일",""))))))</f>
        <v/>
      </c>
    </row>
    <row r="1177">
      <c r="A1177" s="7" t="n"/>
      <c r="B1177" s="7" t="n"/>
      <c r="C1177" s="12" t="n"/>
      <c r="D1177" s="12">
        <f>IF(C1177="","",IFERROR(INDEX('연차관리대장'!$B$5:$B$204,MATCH(C1177,'연차관리대장'!$A$5:$A$204,0)),""))</f>
        <v/>
      </c>
      <c r="E1177" s="12">
        <f>IF(C1177="","",IFERROR(INDEX('연차관리대장'!$C$5:$C$204,MATCH(C1177,'연차관리대장'!$A$5:$A$204,0)),""))</f>
        <v/>
      </c>
      <c r="F1177" s="12" t="n"/>
      <c r="G1177" s="12" t="n"/>
      <c r="H1177" s="12">
        <f>IF(F1177="","",IF(OR(F1177="오전 반차",F1177="오후 반차"),0.5,IF(F1177="연차",N(G1177),0)))</f>
        <v/>
      </c>
      <c r="I1177" s="7" t="n"/>
      <c r="J1177" s="12" t="n"/>
      <c r="K1177" s="12" t="n"/>
      <c r="L1177" s="14" t="n"/>
      <c r="M1177" s="12">
        <f>IF(AND(C1177="",F1177=""),"",IF(C1177="","사번 미기재",IF(ISNA(MATCH(C1177,'연차관리대장'!$A$5:$A$204,0)),"대장에 없는 사번",IF(A1177="","사용일 미기재",IF(AND(F1177="연차",G1177=""),"일수 미기재",IF(AND(G1177&lt;&gt;"",ISNUMBER(SEARCH("반차",F1177)),N(G1177)&lt;&gt;0.5),"반차는 0.5일",""))))))</f>
        <v/>
      </c>
    </row>
    <row r="1178">
      <c r="A1178" s="7" t="n"/>
      <c r="B1178" s="7" t="n"/>
      <c r="C1178" s="12" t="n"/>
      <c r="D1178" s="12">
        <f>IF(C1178="","",IFERROR(INDEX('연차관리대장'!$B$5:$B$204,MATCH(C1178,'연차관리대장'!$A$5:$A$204,0)),""))</f>
        <v/>
      </c>
      <c r="E1178" s="12">
        <f>IF(C1178="","",IFERROR(INDEX('연차관리대장'!$C$5:$C$204,MATCH(C1178,'연차관리대장'!$A$5:$A$204,0)),""))</f>
        <v/>
      </c>
      <c r="F1178" s="12" t="n"/>
      <c r="G1178" s="12" t="n"/>
      <c r="H1178" s="12">
        <f>IF(F1178="","",IF(OR(F1178="오전 반차",F1178="오후 반차"),0.5,IF(F1178="연차",N(G1178),0)))</f>
        <v/>
      </c>
      <c r="I1178" s="7" t="n"/>
      <c r="J1178" s="12" t="n"/>
      <c r="K1178" s="12" t="n"/>
      <c r="L1178" s="14" t="n"/>
      <c r="M1178" s="12">
        <f>IF(AND(C1178="",F1178=""),"",IF(C1178="","사번 미기재",IF(ISNA(MATCH(C1178,'연차관리대장'!$A$5:$A$204,0)),"대장에 없는 사번",IF(A1178="","사용일 미기재",IF(AND(F1178="연차",G1178=""),"일수 미기재",IF(AND(G1178&lt;&gt;"",ISNUMBER(SEARCH("반차",F1178)),N(G1178)&lt;&gt;0.5),"반차는 0.5일",""))))))</f>
        <v/>
      </c>
    </row>
    <row r="1179">
      <c r="A1179" s="7" t="n"/>
      <c r="B1179" s="7" t="n"/>
      <c r="C1179" s="12" t="n"/>
      <c r="D1179" s="12">
        <f>IF(C1179="","",IFERROR(INDEX('연차관리대장'!$B$5:$B$204,MATCH(C1179,'연차관리대장'!$A$5:$A$204,0)),""))</f>
        <v/>
      </c>
      <c r="E1179" s="12">
        <f>IF(C1179="","",IFERROR(INDEX('연차관리대장'!$C$5:$C$204,MATCH(C1179,'연차관리대장'!$A$5:$A$204,0)),""))</f>
        <v/>
      </c>
      <c r="F1179" s="12" t="n"/>
      <c r="G1179" s="12" t="n"/>
      <c r="H1179" s="12">
        <f>IF(F1179="","",IF(OR(F1179="오전 반차",F1179="오후 반차"),0.5,IF(F1179="연차",N(G1179),0)))</f>
        <v/>
      </c>
      <c r="I1179" s="7" t="n"/>
      <c r="J1179" s="12" t="n"/>
      <c r="K1179" s="12" t="n"/>
      <c r="L1179" s="14" t="n"/>
      <c r="M1179" s="12">
        <f>IF(AND(C1179="",F1179=""),"",IF(C1179="","사번 미기재",IF(ISNA(MATCH(C1179,'연차관리대장'!$A$5:$A$204,0)),"대장에 없는 사번",IF(A1179="","사용일 미기재",IF(AND(F1179="연차",G1179=""),"일수 미기재",IF(AND(G1179&lt;&gt;"",ISNUMBER(SEARCH("반차",F1179)),N(G1179)&lt;&gt;0.5),"반차는 0.5일",""))))))</f>
        <v/>
      </c>
    </row>
    <row r="1180">
      <c r="A1180" s="7" t="n"/>
      <c r="B1180" s="7" t="n"/>
      <c r="C1180" s="12" t="n"/>
      <c r="D1180" s="12">
        <f>IF(C1180="","",IFERROR(INDEX('연차관리대장'!$B$5:$B$204,MATCH(C1180,'연차관리대장'!$A$5:$A$204,0)),""))</f>
        <v/>
      </c>
      <c r="E1180" s="12">
        <f>IF(C1180="","",IFERROR(INDEX('연차관리대장'!$C$5:$C$204,MATCH(C1180,'연차관리대장'!$A$5:$A$204,0)),""))</f>
        <v/>
      </c>
      <c r="F1180" s="12" t="n"/>
      <c r="G1180" s="12" t="n"/>
      <c r="H1180" s="12">
        <f>IF(F1180="","",IF(OR(F1180="오전 반차",F1180="오후 반차"),0.5,IF(F1180="연차",N(G1180),0)))</f>
        <v/>
      </c>
      <c r="I1180" s="7" t="n"/>
      <c r="J1180" s="12" t="n"/>
      <c r="K1180" s="12" t="n"/>
      <c r="L1180" s="14" t="n"/>
      <c r="M1180" s="12">
        <f>IF(AND(C1180="",F1180=""),"",IF(C1180="","사번 미기재",IF(ISNA(MATCH(C1180,'연차관리대장'!$A$5:$A$204,0)),"대장에 없는 사번",IF(A1180="","사용일 미기재",IF(AND(F1180="연차",G1180=""),"일수 미기재",IF(AND(G1180&lt;&gt;"",ISNUMBER(SEARCH("반차",F1180)),N(G1180)&lt;&gt;0.5),"반차는 0.5일",""))))))</f>
        <v/>
      </c>
    </row>
    <row r="1181">
      <c r="A1181" s="7" t="n"/>
      <c r="B1181" s="7" t="n"/>
      <c r="C1181" s="12" t="n"/>
      <c r="D1181" s="12">
        <f>IF(C1181="","",IFERROR(INDEX('연차관리대장'!$B$5:$B$204,MATCH(C1181,'연차관리대장'!$A$5:$A$204,0)),""))</f>
        <v/>
      </c>
      <c r="E1181" s="12">
        <f>IF(C1181="","",IFERROR(INDEX('연차관리대장'!$C$5:$C$204,MATCH(C1181,'연차관리대장'!$A$5:$A$204,0)),""))</f>
        <v/>
      </c>
      <c r="F1181" s="12" t="n"/>
      <c r="G1181" s="12" t="n"/>
      <c r="H1181" s="12">
        <f>IF(F1181="","",IF(OR(F1181="오전 반차",F1181="오후 반차"),0.5,IF(F1181="연차",N(G1181),0)))</f>
        <v/>
      </c>
      <c r="I1181" s="7" t="n"/>
      <c r="J1181" s="12" t="n"/>
      <c r="K1181" s="12" t="n"/>
      <c r="L1181" s="14" t="n"/>
      <c r="M1181" s="12">
        <f>IF(AND(C1181="",F1181=""),"",IF(C1181="","사번 미기재",IF(ISNA(MATCH(C1181,'연차관리대장'!$A$5:$A$204,0)),"대장에 없는 사번",IF(A1181="","사용일 미기재",IF(AND(F1181="연차",G1181=""),"일수 미기재",IF(AND(G1181&lt;&gt;"",ISNUMBER(SEARCH("반차",F1181)),N(G1181)&lt;&gt;0.5),"반차는 0.5일",""))))))</f>
        <v/>
      </c>
    </row>
    <row r="1182">
      <c r="A1182" s="7" t="n"/>
      <c r="B1182" s="7" t="n"/>
      <c r="C1182" s="12" t="n"/>
      <c r="D1182" s="12">
        <f>IF(C1182="","",IFERROR(INDEX('연차관리대장'!$B$5:$B$204,MATCH(C1182,'연차관리대장'!$A$5:$A$204,0)),""))</f>
        <v/>
      </c>
      <c r="E1182" s="12">
        <f>IF(C1182="","",IFERROR(INDEX('연차관리대장'!$C$5:$C$204,MATCH(C1182,'연차관리대장'!$A$5:$A$204,0)),""))</f>
        <v/>
      </c>
      <c r="F1182" s="12" t="n"/>
      <c r="G1182" s="12" t="n"/>
      <c r="H1182" s="12">
        <f>IF(F1182="","",IF(OR(F1182="오전 반차",F1182="오후 반차"),0.5,IF(F1182="연차",N(G1182),0)))</f>
        <v/>
      </c>
      <c r="I1182" s="7" t="n"/>
      <c r="J1182" s="12" t="n"/>
      <c r="K1182" s="12" t="n"/>
      <c r="L1182" s="14" t="n"/>
      <c r="M1182" s="12">
        <f>IF(AND(C1182="",F1182=""),"",IF(C1182="","사번 미기재",IF(ISNA(MATCH(C1182,'연차관리대장'!$A$5:$A$204,0)),"대장에 없는 사번",IF(A1182="","사용일 미기재",IF(AND(F1182="연차",G1182=""),"일수 미기재",IF(AND(G1182&lt;&gt;"",ISNUMBER(SEARCH("반차",F1182)),N(G1182)&lt;&gt;0.5),"반차는 0.5일",""))))))</f>
        <v/>
      </c>
    </row>
    <row r="1183">
      <c r="A1183" s="7" t="n"/>
      <c r="B1183" s="7" t="n"/>
      <c r="C1183" s="12" t="n"/>
      <c r="D1183" s="12">
        <f>IF(C1183="","",IFERROR(INDEX('연차관리대장'!$B$5:$B$204,MATCH(C1183,'연차관리대장'!$A$5:$A$204,0)),""))</f>
        <v/>
      </c>
      <c r="E1183" s="12">
        <f>IF(C1183="","",IFERROR(INDEX('연차관리대장'!$C$5:$C$204,MATCH(C1183,'연차관리대장'!$A$5:$A$204,0)),""))</f>
        <v/>
      </c>
      <c r="F1183" s="12" t="n"/>
      <c r="G1183" s="12" t="n"/>
      <c r="H1183" s="12">
        <f>IF(F1183="","",IF(OR(F1183="오전 반차",F1183="오후 반차"),0.5,IF(F1183="연차",N(G1183),0)))</f>
        <v/>
      </c>
      <c r="I1183" s="7" t="n"/>
      <c r="J1183" s="12" t="n"/>
      <c r="K1183" s="12" t="n"/>
      <c r="L1183" s="14" t="n"/>
      <c r="M1183" s="12">
        <f>IF(AND(C1183="",F1183=""),"",IF(C1183="","사번 미기재",IF(ISNA(MATCH(C1183,'연차관리대장'!$A$5:$A$204,0)),"대장에 없는 사번",IF(A1183="","사용일 미기재",IF(AND(F1183="연차",G1183=""),"일수 미기재",IF(AND(G1183&lt;&gt;"",ISNUMBER(SEARCH("반차",F1183)),N(G1183)&lt;&gt;0.5),"반차는 0.5일",""))))))</f>
        <v/>
      </c>
    </row>
    <row r="1184">
      <c r="A1184" s="7" t="n"/>
      <c r="B1184" s="7" t="n"/>
      <c r="C1184" s="12" t="n"/>
      <c r="D1184" s="12">
        <f>IF(C1184="","",IFERROR(INDEX('연차관리대장'!$B$5:$B$204,MATCH(C1184,'연차관리대장'!$A$5:$A$204,0)),""))</f>
        <v/>
      </c>
      <c r="E1184" s="12">
        <f>IF(C1184="","",IFERROR(INDEX('연차관리대장'!$C$5:$C$204,MATCH(C1184,'연차관리대장'!$A$5:$A$204,0)),""))</f>
        <v/>
      </c>
      <c r="F1184" s="12" t="n"/>
      <c r="G1184" s="12" t="n"/>
      <c r="H1184" s="12">
        <f>IF(F1184="","",IF(OR(F1184="오전 반차",F1184="오후 반차"),0.5,IF(F1184="연차",N(G1184),0)))</f>
        <v/>
      </c>
      <c r="I1184" s="7" t="n"/>
      <c r="J1184" s="12" t="n"/>
      <c r="K1184" s="12" t="n"/>
      <c r="L1184" s="14" t="n"/>
      <c r="M1184" s="12">
        <f>IF(AND(C1184="",F1184=""),"",IF(C1184="","사번 미기재",IF(ISNA(MATCH(C1184,'연차관리대장'!$A$5:$A$204,0)),"대장에 없는 사번",IF(A1184="","사용일 미기재",IF(AND(F1184="연차",G1184=""),"일수 미기재",IF(AND(G1184&lt;&gt;"",ISNUMBER(SEARCH("반차",F1184)),N(G1184)&lt;&gt;0.5),"반차는 0.5일",""))))))</f>
        <v/>
      </c>
    </row>
    <row r="1185">
      <c r="A1185" s="7" t="n"/>
      <c r="B1185" s="7" t="n"/>
      <c r="C1185" s="12" t="n"/>
      <c r="D1185" s="12">
        <f>IF(C1185="","",IFERROR(INDEX('연차관리대장'!$B$5:$B$204,MATCH(C1185,'연차관리대장'!$A$5:$A$204,0)),""))</f>
        <v/>
      </c>
      <c r="E1185" s="12">
        <f>IF(C1185="","",IFERROR(INDEX('연차관리대장'!$C$5:$C$204,MATCH(C1185,'연차관리대장'!$A$5:$A$204,0)),""))</f>
        <v/>
      </c>
      <c r="F1185" s="12" t="n"/>
      <c r="G1185" s="12" t="n"/>
      <c r="H1185" s="12">
        <f>IF(F1185="","",IF(OR(F1185="오전 반차",F1185="오후 반차"),0.5,IF(F1185="연차",N(G1185),0)))</f>
        <v/>
      </c>
      <c r="I1185" s="7" t="n"/>
      <c r="J1185" s="12" t="n"/>
      <c r="K1185" s="12" t="n"/>
      <c r="L1185" s="14" t="n"/>
      <c r="M1185" s="12">
        <f>IF(AND(C1185="",F1185=""),"",IF(C1185="","사번 미기재",IF(ISNA(MATCH(C1185,'연차관리대장'!$A$5:$A$204,0)),"대장에 없는 사번",IF(A1185="","사용일 미기재",IF(AND(F1185="연차",G1185=""),"일수 미기재",IF(AND(G1185&lt;&gt;"",ISNUMBER(SEARCH("반차",F1185)),N(G1185)&lt;&gt;0.5),"반차는 0.5일",""))))))</f>
        <v/>
      </c>
    </row>
    <row r="1186">
      <c r="A1186" s="7" t="n"/>
      <c r="B1186" s="7" t="n"/>
      <c r="C1186" s="12" t="n"/>
      <c r="D1186" s="12">
        <f>IF(C1186="","",IFERROR(INDEX('연차관리대장'!$B$5:$B$204,MATCH(C1186,'연차관리대장'!$A$5:$A$204,0)),""))</f>
        <v/>
      </c>
      <c r="E1186" s="12">
        <f>IF(C1186="","",IFERROR(INDEX('연차관리대장'!$C$5:$C$204,MATCH(C1186,'연차관리대장'!$A$5:$A$204,0)),""))</f>
        <v/>
      </c>
      <c r="F1186" s="12" t="n"/>
      <c r="G1186" s="12" t="n"/>
      <c r="H1186" s="12">
        <f>IF(F1186="","",IF(OR(F1186="오전 반차",F1186="오후 반차"),0.5,IF(F1186="연차",N(G1186),0)))</f>
        <v/>
      </c>
      <c r="I1186" s="7" t="n"/>
      <c r="J1186" s="12" t="n"/>
      <c r="K1186" s="12" t="n"/>
      <c r="L1186" s="14" t="n"/>
      <c r="M1186" s="12">
        <f>IF(AND(C1186="",F1186=""),"",IF(C1186="","사번 미기재",IF(ISNA(MATCH(C1186,'연차관리대장'!$A$5:$A$204,0)),"대장에 없는 사번",IF(A1186="","사용일 미기재",IF(AND(F1186="연차",G1186=""),"일수 미기재",IF(AND(G1186&lt;&gt;"",ISNUMBER(SEARCH("반차",F1186)),N(G1186)&lt;&gt;0.5),"반차는 0.5일",""))))))</f>
        <v/>
      </c>
    </row>
    <row r="1187">
      <c r="A1187" s="7" t="n"/>
      <c r="B1187" s="7" t="n"/>
      <c r="C1187" s="12" t="n"/>
      <c r="D1187" s="12">
        <f>IF(C1187="","",IFERROR(INDEX('연차관리대장'!$B$5:$B$204,MATCH(C1187,'연차관리대장'!$A$5:$A$204,0)),""))</f>
        <v/>
      </c>
      <c r="E1187" s="12">
        <f>IF(C1187="","",IFERROR(INDEX('연차관리대장'!$C$5:$C$204,MATCH(C1187,'연차관리대장'!$A$5:$A$204,0)),""))</f>
        <v/>
      </c>
      <c r="F1187" s="12" t="n"/>
      <c r="G1187" s="12" t="n"/>
      <c r="H1187" s="12">
        <f>IF(F1187="","",IF(OR(F1187="오전 반차",F1187="오후 반차"),0.5,IF(F1187="연차",N(G1187),0)))</f>
        <v/>
      </c>
      <c r="I1187" s="7" t="n"/>
      <c r="J1187" s="12" t="n"/>
      <c r="K1187" s="12" t="n"/>
      <c r="L1187" s="14" t="n"/>
      <c r="M1187" s="12">
        <f>IF(AND(C1187="",F1187=""),"",IF(C1187="","사번 미기재",IF(ISNA(MATCH(C1187,'연차관리대장'!$A$5:$A$204,0)),"대장에 없는 사번",IF(A1187="","사용일 미기재",IF(AND(F1187="연차",G1187=""),"일수 미기재",IF(AND(G1187&lt;&gt;"",ISNUMBER(SEARCH("반차",F1187)),N(G1187)&lt;&gt;0.5),"반차는 0.5일",""))))))</f>
        <v/>
      </c>
    </row>
    <row r="1188">
      <c r="A1188" s="7" t="n"/>
      <c r="B1188" s="7" t="n"/>
      <c r="C1188" s="12" t="n"/>
      <c r="D1188" s="12">
        <f>IF(C1188="","",IFERROR(INDEX('연차관리대장'!$B$5:$B$204,MATCH(C1188,'연차관리대장'!$A$5:$A$204,0)),""))</f>
        <v/>
      </c>
      <c r="E1188" s="12">
        <f>IF(C1188="","",IFERROR(INDEX('연차관리대장'!$C$5:$C$204,MATCH(C1188,'연차관리대장'!$A$5:$A$204,0)),""))</f>
        <v/>
      </c>
      <c r="F1188" s="12" t="n"/>
      <c r="G1188" s="12" t="n"/>
      <c r="H1188" s="12">
        <f>IF(F1188="","",IF(OR(F1188="오전 반차",F1188="오후 반차"),0.5,IF(F1188="연차",N(G1188),0)))</f>
        <v/>
      </c>
      <c r="I1188" s="7" t="n"/>
      <c r="J1188" s="12" t="n"/>
      <c r="K1188" s="12" t="n"/>
      <c r="L1188" s="14" t="n"/>
      <c r="M1188" s="12">
        <f>IF(AND(C1188="",F1188=""),"",IF(C1188="","사번 미기재",IF(ISNA(MATCH(C1188,'연차관리대장'!$A$5:$A$204,0)),"대장에 없는 사번",IF(A1188="","사용일 미기재",IF(AND(F1188="연차",G1188=""),"일수 미기재",IF(AND(G1188&lt;&gt;"",ISNUMBER(SEARCH("반차",F1188)),N(G1188)&lt;&gt;0.5),"반차는 0.5일",""))))))</f>
        <v/>
      </c>
    </row>
    <row r="1189">
      <c r="A1189" s="7" t="n"/>
      <c r="B1189" s="7" t="n"/>
      <c r="C1189" s="12" t="n"/>
      <c r="D1189" s="12">
        <f>IF(C1189="","",IFERROR(INDEX('연차관리대장'!$B$5:$B$204,MATCH(C1189,'연차관리대장'!$A$5:$A$204,0)),""))</f>
        <v/>
      </c>
      <c r="E1189" s="12">
        <f>IF(C1189="","",IFERROR(INDEX('연차관리대장'!$C$5:$C$204,MATCH(C1189,'연차관리대장'!$A$5:$A$204,0)),""))</f>
        <v/>
      </c>
      <c r="F1189" s="12" t="n"/>
      <c r="G1189" s="12" t="n"/>
      <c r="H1189" s="12">
        <f>IF(F1189="","",IF(OR(F1189="오전 반차",F1189="오후 반차"),0.5,IF(F1189="연차",N(G1189),0)))</f>
        <v/>
      </c>
      <c r="I1189" s="7" t="n"/>
      <c r="J1189" s="12" t="n"/>
      <c r="K1189" s="12" t="n"/>
      <c r="L1189" s="14" t="n"/>
      <c r="M1189" s="12">
        <f>IF(AND(C1189="",F1189=""),"",IF(C1189="","사번 미기재",IF(ISNA(MATCH(C1189,'연차관리대장'!$A$5:$A$204,0)),"대장에 없는 사번",IF(A1189="","사용일 미기재",IF(AND(F1189="연차",G1189=""),"일수 미기재",IF(AND(G1189&lt;&gt;"",ISNUMBER(SEARCH("반차",F1189)),N(G1189)&lt;&gt;0.5),"반차는 0.5일",""))))))</f>
        <v/>
      </c>
    </row>
    <row r="1190">
      <c r="A1190" s="7" t="n"/>
      <c r="B1190" s="7" t="n"/>
      <c r="C1190" s="12" t="n"/>
      <c r="D1190" s="12">
        <f>IF(C1190="","",IFERROR(INDEX('연차관리대장'!$B$5:$B$204,MATCH(C1190,'연차관리대장'!$A$5:$A$204,0)),""))</f>
        <v/>
      </c>
      <c r="E1190" s="12">
        <f>IF(C1190="","",IFERROR(INDEX('연차관리대장'!$C$5:$C$204,MATCH(C1190,'연차관리대장'!$A$5:$A$204,0)),""))</f>
        <v/>
      </c>
      <c r="F1190" s="12" t="n"/>
      <c r="G1190" s="12" t="n"/>
      <c r="H1190" s="12">
        <f>IF(F1190="","",IF(OR(F1190="오전 반차",F1190="오후 반차"),0.5,IF(F1190="연차",N(G1190),0)))</f>
        <v/>
      </c>
      <c r="I1190" s="7" t="n"/>
      <c r="J1190" s="12" t="n"/>
      <c r="K1190" s="12" t="n"/>
      <c r="L1190" s="14" t="n"/>
      <c r="M1190" s="12">
        <f>IF(AND(C1190="",F1190=""),"",IF(C1190="","사번 미기재",IF(ISNA(MATCH(C1190,'연차관리대장'!$A$5:$A$204,0)),"대장에 없는 사번",IF(A1190="","사용일 미기재",IF(AND(F1190="연차",G1190=""),"일수 미기재",IF(AND(G1190&lt;&gt;"",ISNUMBER(SEARCH("반차",F1190)),N(G1190)&lt;&gt;0.5),"반차는 0.5일",""))))))</f>
        <v/>
      </c>
    </row>
    <row r="1191">
      <c r="A1191" s="7" t="n"/>
      <c r="B1191" s="7" t="n"/>
      <c r="C1191" s="12" t="n"/>
      <c r="D1191" s="12">
        <f>IF(C1191="","",IFERROR(INDEX('연차관리대장'!$B$5:$B$204,MATCH(C1191,'연차관리대장'!$A$5:$A$204,0)),""))</f>
        <v/>
      </c>
      <c r="E1191" s="12">
        <f>IF(C1191="","",IFERROR(INDEX('연차관리대장'!$C$5:$C$204,MATCH(C1191,'연차관리대장'!$A$5:$A$204,0)),""))</f>
        <v/>
      </c>
      <c r="F1191" s="12" t="n"/>
      <c r="G1191" s="12" t="n"/>
      <c r="H1191" s="12">
        <f>IF(F1191="","",IF(OR(F1191="오전 반차",F1191="오후 반차"),0.5,IF(F1191="연차",N(G1191),0)))</f>
        <v/>
      </c>
      <c r="I1191" s="7" t="n"/>
      <c r="J1191" s="12" t="n"/>
      <c r="K1191" s="12" t="n"/>
      <c r="L1191" s="14" t="n"/>
      <c r="M1191" s="12">
        <f>IF(AND(C1191="",F1191=""),"",IF(C1191="","사번 미기재",IF(ISNA(MATCH(C1191,'연차관리대장'!$A$5:$A$204,0)),"대장에 없는 사번",IF(A1191="","사용일 미기재",IF(AND(F1191="연차",G1191=""),"일수 미기재",IF(AND(G1191&lt;&gt;"",ISNUMBER(SEARCH("반차",F1191)),N(G1191)&lt;&gt;0.5),"반차는 0.5일",""))))))</f>
        <v/>
      </c>
    </row>
    <row r="1192">
      <c r="A1192" s="7" t="n"/>
      <c r="B1192" s="7" t="n"/>
      <c r="C1192" s="12" t="n"/>
      <c r="D1192" s="12">
        <f>IF(C1192="","",IFERROR(INDEX('연차관리대장'!$B$5:$B$204,MATCH(C1192,'연차관리대장'!$A$5:$A$204,0)),""))</f>
        <v/>
      </c>
      <c r="E1192" s="12">
        <f>IF(C1192="","",IFERROR(INDEX('연차관리대장'!$C$5:$C$204,MATCH(C1192,'연차관리대장'!$A$5:$A$204,0)),""))</f>
        <v/>
      </c>
      <c r="F1192" s="12" t="n"/>
      <c r="G1192" s="12" t="n"/>
      <c r="H1192" s="12">
        <f>IF(F1192="","",IF(OR(F1192="오전 반차",F1192="오후 반차"),0.5,IF(F1192="연차",N(G1192),0)))</f>
        <v/>
      </c>
      <c r="I1192" s="7" t="n"/>
      <c r="J1192" s="12" t="n"/>
      <c r="K1192" s="12" t="n"/>
      <c r="L1192" s="14" t="n"/>
      <c r="M1192" s="12">
        <f>IF(AND(C1192="",F1192=""),"",IF(C1192="","사번 미기재",IF(ISNA(MATCH(C1192,'연차관리대장'!$A$5:$A$204,0)),"대장에 없는 사번",IF(A1192="","사용일 미기재",IF(AND(F1192="연차",G1192=""),"일수 미기재",IF(AND(G1192&lt;&gt;"",ISNUMBER(SEARCH("반차",F1192)),N(G1192)&lt;&gt;0.5),"반차는 0.5일",""))))))</f>
        <v/>
      </c>
    </row>
    <row r="1193">
      <c r="A1193" s="7" t="n"/>
      <c r="B1193" s="7" t="n"/>
      <c r="C1193" s="12" t="n"/>
      <c r="D1193" s="12">
        <f>IF(C1193="","",IFERROR(INDEX('연차관리대장'!$B$5:$B$204,MATCH(C1193,'연차관리대장'!$A$5:$A$204,0)),""))</f>
        <v/>
      </c>
      <c r="E1193" s="12">
        <f>IF(C1193="","",IFERROR(INDEX('연차관리대장'!$C$5:$C$204,MATCH(C1193,'연차관리대장'!$A$5:$A$204,0)),""))</f>
        <v/>
      </c>
      <c r="F1193" s="12" t="n"/>
      <c r="G1193" s="12" t="n"/>
      <c r="H1193" s="12">
        <f>IF(F1193="","",IF(OR(F1193="오전 반차",F1193="오후 반차"),0.5,IF(F1193="연차",N(G1193),0)))</f>
        <v/>
      </c>
      <c r="I1193" s="7" t="n"/>
      <c r="J1193" s="12" t="n"/>
      <c r="K1193" s="12" t="n"/>
      <c r="L1193" s="14" t="n"/>
      <c r="M1193" s="12">
        <f>IF(AND(C1193="",F1193=""),"",IF(C1193="","사번 미기재",IF(ISNA(MATCH(C1193,'연차관리대장'!$A$5:$A$204,0)),"대장에 없는 사번",IF(A1193="","사용일 미기재",IF(AND(F1193="연차",G1193=""),"일수 미기재",IF(AND(G1193&lt;&gt;"",ISNUMBER(SEARCH("반차",F1193)),N(G1193)&lt;&gt;0.5),"반차는 0.5일",""))))))</f>
        <v/>
      </c>
    </row>
    <row r="1194">
      <c r="A1194" s="7" t="n"/>
      <c r="B1194" s="7" t="n"/>
      <c r="C1194" s="12" t="n"/>
      <c r="D1194" s="12">
        <f>IF(C1194="","",IFERROR(INDEX('연차관리대장'!$B$5:$B$204,MATCH(C1194,'연차관리대장'!$A$5:$A$204,0)),""))</f>
        <v/>
      </c>
      <c r="E1194" s="12">
        <f>IF(C1194="","",IFERROR(INDEX('연차관리대장'!$C$5:$C$204,MATCH(C1194,'연차관리대장'!$A$5:$A$204,0)),""))</f>
        <v/>
      </c>
      <c r="F1194" s="12" t="n"/>
      <c r="G1194" s="12" t="n"/>
      <c r="H1194" s="12">
        <f>IF(F1194="","",IF(OR(F1194="오전 반차",F1194="오후 반차"),0.5,IF(F1194="연차",N(G1194),0)))</f>
        <v/>
      </c>
      <c r="I1194" s="7" t="n"/>
      <c r="J1194" s="12" t="n"/>
      <c r="K1194" s="12" t="n"/>
      <c r="L1194" s="14" t="n"/>
      <c r="M1194" s="12">
        <f>IF(AND(C1194="",F1194=""),"",IF(C1194="","사번 미기재",IF(ISNA(MATCH(C1194,'연차관리대장'!$A$5:$A$204,0)),"대장에 없는 사번",IF(A1194="","사용일 미기재",IF(AND(F1194="연차",G1194=""),"일수 미기재",IF(AND(G1194&lt;&gt;"",ISNUMBER(SEARCH("반차",F1194)),N(G1194)&lt;&gt;0.5),"반차는 0.5일",""))))))</f>
        <v/>
      </c>
    </row>
    <row r="1195">
      <c r="A1195" s="7" t="n"/>
      <c r="B1195" s="7" t="n"/>
      <c r="C1195" s="12" t="n"/>
      <c r="D1195" s="12">
        <f>IF(C1195="","",IFERROR(INDEX('연차관리대장'!$B$5:$B$204,MATCH(C1195,'연차관리대장'!$A$5:$A$204,0)),""))</f>
        <v/>
      </c>
      <c r="E1195" s="12">
        <f>IF(C1195="","",IFERROR(INDEX('연차관리대장'!$C$5:$C$204,MATCH(C1195,'연차관리대장'!$A$5:$A$204,0)),""))</f>
        <v/>
      </c>
      <c r="F1195" s="12" t="n"/>
      <c r="G1195" s="12" t="n"/>
      <c r="H1195" s="12">
        <f>IF(F1195="","",IF(OR(F1195="오전 반차",F1195="오후 반차"),0.5,IF(F1195="연차",N(G1195),0)))</f>
        <v/>
      </c>
      <c r="I1195" s="7" t="n"/>
      <c r="J1195" s="12" t="n"/>
      <c r="K1195" s="12" t="n"/>
      <c r="L1195" s="14" t="n"/>
      <c r="M1195" s="12">
        <f>IF(AND(C1195="",F1195=""),"",IF(C1195="","사번 미기재",IF(ISNA(MATCH(C1195,'연차관리대장'!$A$5:$A$204,0)),"대장에 없는 사번",IF(A1195="","사용일 미기재",IF(AND(F1195="연차",G1195=""),"일수 미기재",IF(AND(G1195&lt;&gt;"",ISNUMBER(SEARCH("반차",F1195)),N(G1195)&lt;&gt;0.5),"반차는 0.5일",""))))))</f>
        <v/>
      </c>
    </row>
    <row r="1196">
      <c r="A1196" s="7" t="n"/>
      <c r="B1196" s="7" t="n"/>
      <c r="C1196" s="12" t="n"/>
      <c r="D1196" s="12">
        <f>IF(C1196="","",IFERROR(INDEX('연차관리대장'!$B$5:$B$204,MATCH(C1196,'연차관리대장'!$A$5:$A$204,0)),""))</f>
        <v/>
      </c>
      <c r="E1196" s="12">
        <f>IF(C1196="","",IFERROR(INDEX('연차관리대장'!$C$5:$C$204,MATCH(C1196,'연차관리대장'!$A$5:$A$204,0)),""))</f>
        <v/>
      </c>
      <c r="F1196" s="12" t="n"/>
      <c r="G1196" s="12" t="n"/>
      <c r="H1196" s="12">
        <f>IF(F1196="","",IF(OR(F1196="오전 반차",F1196="오후 반차"),0.5,IF(F1196="연차",N(G1196),0)))</f>
        <v/>
      </c>
      <c r="I1196" s="7" t="n"/>
      <c r="J1196" s="12" t="n"/>
      <c r="K1196" s="12" t="n"/>
      <c r="L1196" s="14" t="n"/>
      <c r="M1196" s="12">
        <f>IF(AND(C1196="",F1196=""),"",IF(C1196="","사번 미기재",IF(ISNA(MATCH(C1196,'연차관리대장'!$A$5:$A$204,0)),"대장에 없는 사번",IF(A1196="","사용일 미기재",IF(AND(F1196="연차",G1196=""),"일수 미기재",IF(AND(G1196&lt;&gt;"",ISNUMBER(SEARCH("반차",F1196)),N(G1196)&lt;&gt;0.5),"반차는 0.5일",""))))))</f>
        <v/>
      </c>
    </row>
    <row r="1197">
      <c r="A1197" s="7" t="n"/>
      <c r="B1197" s="7" t="n"/>
      <c r="C1197" s="12" t="n"/>
      <c r="D1197" s="12">
        <f>IF(C1197="","",IFERROR(INDEX('연차관리대장'!$B$5:$B$204,MATCH(C1197,'연차관리대장'!$A$5:$A$204,0)),""))</f>
        <v/>
      </c>
      <c r="E1197" s="12">
        <f>IF(C1197="","",IFERROR(INDEX('연차관리대장'!$C$5:$C$204,MATCH(C1197,'연차관리대장'!$A$5:$A$204,0)),""))</f>
        <v/>
      </c>
      <c r="F1197" s="12" t="n"/>
      <c r="G1197" s="12" t="n"/>
      <c r="H1197" s="12">
        <f>IF(F1197="","",IF(OR(F1197="오전 반차",F1197="오후 반차"),0.5,IF(F1197="연차",N(G1197),0)))</f>
        <v/>
      </c>
      <c r="I1197" s="7" t="n"/>
      <c r="J1197" s="12" t="n"/>
      <c r="K1197" s="12" t="n"/>
      <c r="L1197" s="14" t="n"/>
      <c r="M1197" s="12">
        <f>IF(AND(C1197="",F1197=""),"",IF(C1197="","사번 미기재",IF(ISNA(MATCH(C1197,'연차관리대장'!$A$5:$A$204,0)),"대장에 없는 사번",IF(A1197="","사용일 미기재",IF(AND(F1197="연차",G1197=""),"일수 미기재",IF(AND(G1197&lt;&gt;"",ISNUMBER(SEARCH("반차",F1197)),N(G1197)&lt;&gt;0.5),"반차는 0.5일",""))))))</f>
        <v/>
      </c>
    </row>
    <row r="1198">
      <c r="A1198" s="7" t="n"/>
      <c r="B1198" s="7" t="n"/>
      <c r="C1198" s="12" t="n"/>
      <c r="D1198" s="12">
        <f>IF(C1198="","",IFERROR(INDEX('연차관리대장'!$B$5:$B$204,MATCH(C1198,'연차관리대장'!$A$5:$A$204,0)),""))</f>
        <v/>
      </c>
      <c r="E1198" s="12">
        <f>IF(C1198="","",IFERROR(INDEX('연차관리대장'!$C$5:$C$204,MATCH(C1198,'연차관리대장'!$A$5:$A$204,0)),""))</f>
        <v/>
      </c>
      <c r="F1198" s="12" t="n"/>
      <c r="G1198" s="12" t="n"/>
      <c r="H1198" s="12">
        <f>IF(F1198="","",IF(OR(F1198="오전 반차",F1198="오후 반차"),0.5,IF(F1198="연차",N(G1198),0)))</f>
        <v/>
      </c>
      <c r="I1198" s="7" t="n"/>
      <c r="J1198" s="12" t="n"/>
      <c r="K1198" s="12" t="n"/>
      <c r="L1198" s="14" t="n"/>
      <c r="M1198" s="12">
        <f>IF(AND(C1198="",F1198=""),"",IF(C1198="","사번 미기재",IF(ISNA(MATCH(C1198,'연차관리대장'!$A$5:$A$204,0)),"대장에 없는 사번",IF(A1198="","사용일 미기재",IF(AND(F1198="연차",G1198=""),"일수 미기재",IF(AND(G1198&lt;&gt;"",ISNUMBER(SEARCH("반차",F1198)),N(G1198)&lt;&gt;0.5),"반차는 0.5일",""))))))</f>
        <v/>
      </c>
    </row>
    <row r="1199">
      <c r="A1199" s="7" t="n"/>
      <c r="B1199" s="7" t="n"/>
      <c r="C1199" s="12" t="n"/>
      <c r="D1199" s="12">
        <f>IF(C1199="","",IFERROR(INDEX('연차관리대장'!$B$5:$B$204,MATCH(C1199,'연차관리대장'!$A$5:$A$204,0)),""))</f>
        <v/>
      </c>
      <c r="E1199" s="12">
        <f>IF(C1199="","",IFERROR(INDEX('연차관리대장'!$C$5:$C$204,MATCH(C1199,'연차관리대장'!$A$5:$A$204,0)),""))</f>
        <v/>
      </c>
      <c r="F1199" s="12" t="n"/>
      <c r="G1199" s="12" t="n"/>
      <c r="H1199" s="12">
        <f>IF(F1199="","",IF(OR(F1199="오전 반차",F1199="오후 반차"),0.5,IF(F1199="연차",N(G1199),0)))</f>
        <v/>
      </c>
      <c r="I1199" s="7" t="n"/>
      <c r="J1199" s="12" t="n"/>
      <c r="K1199" s="12" t="n"/>
      <c r="L1199" s="14" t="n"/>
      <c r="M1199" s="12">
        <f>IF(AND(C1199="",F1199=""),"",IF(C1199="","사번 미기재",IF(ISNA(MATCH(C1199,'연차관리대장'!$A$5:$A$204,0)),"대장에 없는 사번",IF(A1199="","사용일 미기재",IF(AND(F1199="연차",G1199=""),"일수 미기재",IF(AND(G1199&lt;&gt;"",ISNUMBER(SEARCH("반차",F1199)),N(G1199)&lt;&gt;0.5),"반차는 0.5일",""))))))</f>
        <v/>
      </c>
    </row>
    <row r="1200">
      <c r="A1200" s="7" t="n"/>
      <c r="B1200" s="7" t="n"/>
      <c r="C1200" s="12" t="n"/>
      <c r="D1200" s="12">
        <f>IF(C1200="","",IFERROR(INDEX('연차관리대장'!$B$5:$B$204,MATCH(C1200,'연차관리대장'!$A$5:$A$204,0)),""))</f>
        <v/>
      </c>
      <c r="E1200" s="12">
        <f>IF(C1200="","",IFERROR(INDEX('연차관리대장'!$C$5:$C$204,MATCH(C1200,'연차관리대장'!$A$5:$A$204,0)),""))</f>
        <v/>
      </c>
      <c r="F1200" s="12" t="n"/>
      <c r="G1200" s="12" t="n"/>
      <c r="H1200" s="12">
        <f>IF(F1200="","",IF(OR(F1200="오전 반차",F1200="오후 반차"),0.5,IF(F1200="연차",N(G1200),0)))</f>
        <v/>
      </c>
      <c r="I1200" s="7" t="n"/>
      <c r="J1200" s="12" t="n"/>
      <c r="K1200" s="12" t="n"/>
      <c r="L1200" s="14" t="n"/>
      <c r="M1200" s="12">
        <f>IF(AND(C1200="",F1200=""),"",IF(C1200="","사번 미기재",IF(ISNA(MATCH(C1200,'연차관리대장'!$A$5:$A$204,0)),"대장에 없는 사번",IF(A1200="","사용일 미기재",IF(AND(F1200="연차",G1200=""),"일수 미기재",IF(AND(G1200&lt;&gt;"",ISNUMBER(SEARCH("반차",F1200)),N(G1200)&lt;&gt;0.5),"반차는 0.5일",""))))))</f>
        <v/>
      </c>
    </row>
    <row r="1201">
      <c r="A1201" s="7" t="n"/>
      <c r="B1201" s="7" t="n"/>
      <c r="C1201" s="12" t="n"/>
      <c r="D1201" s="12">
        <f>IF(C1201="","",IFERROR(INDEX('연차관리대장'!$B$5:$B$204,MATCH(C1201,'연차관리대장'!$A$5:$A$204,0)),""))</f>
        <v/>
      </c>
      <c r="E1201" s="12">
        <f>IF(C1201="","",IFERROR(INDEX('연차관리대장'!$C$5:$C$204,MATCH(C1201,'연차관리대장'!$A$5:$A$204,0)),""))</f>
        <v/>
      </c>
      <c r="F1201" s="12" t="n"/>
      <c r="G1201" s="12" t="n"/>
      <c r="H1201" s="12">
        <f>IF(F1201="","",IF(OR(F1201="오전 반차",F1201="오후 반차"),0.5,IF(F1201="연차",N(G1201),0)))</f>
        <v/>
      </c>
      <c r="I1201" s="7" t="n"/>
      <c r="J1201" s="12" t="n"/>
      <c r="K1201" s="12" t="n"/>
      <c r="L1201" s="14" t="n"/>
      <c r="M1201" s="12">
        <f>IF(AND(C1201="",F1201=""),"",IF(C1201="","사번 미기재",IF(ISNA(MATCH(C1201,'연차관리대장'!$A$5:$A$204,0)),"대장에 없는 사번",IF(A1201="","사용일 미기재",IF(AND(F1201="연차",G1201=""),"일수 미기재",IF(AND(G1201&lt;&gt;"",ISNUMBER(SEARCH("반차",F1201)),N(G1201)&lt;&gt;0.5),"반차는 0.5일",""))))))</f>
        <v/>
      </c>
    </row>
    <row r="1202">
      <c r="A1202" s="7" t="n"/>
      <c r="B1202" s="7" t="n"/>
      <c r="C1202" s="12" t="n"/>
      <c r="D1202" s="12">
        <f>IF(C1202="","",IFERROR(INDEX('연차관리대장'!$B$5:$B$204,MATCH(C1202,'연차관리대장'!$A$5:$A$204,0)),""))</f>
        <v/>
      </c>
      <c r="E1202" s="12">
        <f>IF(C1202="","",IFERROR(INDEX('연차관리대장'!$C$5:$C$204,MATCH(C1202,'연차관리대장'!$A$5:$A$204,0)),""))</f>
        <v/>
      </c>
      <c r="F1202" s="12" t="n"/>
      <c r="G1202" s="12" t="n"/>
      <c r="H1202" s="12">
        <f>IF(F1202="","",IF(OR(F1202="오전 반차",F1202="오후 반차"),0.5,IF(F1202="연차",N(G1202),0)))</f>
        <v/>
      </c>
      <c r="I1202" s="7" t="n"/>
      <c r="J1202" s="12" t="n"/>
      <c r="K1202" s="12" t="n"/>
      <c r="L1202" s="14" t="n"/>
      <c r="M1202" s="12">
        <f>IF(AND(C1202="",F1202=""),"",IF(C1202="","사번 미기재",IF(ISNA(MATCH(C1202,'연차관리대장'!$A$5:$A$204,0)),"대장에 없는 사번",IF(A1202="","사용일 미기재",IF(AND(F1202="연차",G1202=""),"일수 미기재",IF(AND(G1202&lt;&gt;"",ISNUMBER(SEARCH("반차",F1202)),N(G1202)&lt;&gt;0.5),"반차는 0.5일",""))))))</f>
        <v/>
      </c>
    </row>
    <row r="1203">
      <c r="A1203" s="7" t="n"/>
      <c r="B1203" s="7" t="n"/>
      <c r="C1203" s="12" t="n"/>
      <c r="D1203" s="12">
        <f>IF(C1203="","",IFERROR(INDEX('연차관리대장'!$B$5:$B$204,MATCH(C1203,'연차관리대장'!$A$5:$A$204,0)),""))</f>
        <v/>
      </c>
      <c r="E1203" s="12">
        <f>IF(C1203="","",IFERROR(INDEX('연차관리대장'!$C$5:$C$204,MATCH(C1203,'연차관리대장'!$A$5:$A$204,0)),""))</f>
        <v/>
      </c>
      <c r="F1203" s="12" t="n"/>
      <c r="G1203" s="12" t="n"/>
      <c r="H1203" s="12">
        <f>IF(F1203="","",IF(OR(F1203="오전 반차",F1203="오후 반차"),0.5,IF(F1203="연차",N(G1203),0)))</f>
        <v/>
      </c>
      <c r="I1203" s="7" t="n"/>
      <c r="J1203" s="12" t="n"/>
      <c r="K1203" s="12" t="n"/>
      <c r="L1203" s="14" t="n"/>
      <c r="M1203" s="12">
        <f>IF(AND(C1203="",F1203=""),"",IF(C1203="","사번 미기재",IF(ISNA(MATCH(C1203,'연차관리대장'!$A$5:$A$204,0)),"대장에 없는 사번",IF(A1203="","사용일 미기재",IF(AND(F1203="연차",G1203=""),"일수 미기재",IF(AND(G1203&lt;&gt;"",ISNUMBER(SEARCH("반차",F1203)),N(G1203)&lt;&gt;0.5),"반차는 0.5일",""))))))</f>
        <v/>
      </c>
    </row>
    <row r="1204">
      <c r="A1204" s="7" t="n"/>
      <c r="B1204" s="7" t="n"/>
      <c r="C1204" s="12" t="n"/>
      <c r="D1204" s="12">
        <f>IF(C1204="","",IFERROR(INDEX('연차관리대장'!$B$5:$B$204,MATCH(C1204,'연차관리대장'!$A$5:$A$204,0)),""))</f>
        <v/>
      </c>
      <c r="E1204" s="12">
        <f>IF(C1204="","",IFERROR(INDEX('연차관리대장'!$C$5:$C$204,MATCH(C1204,'연차관리대장'!$A$5:$A$204,0)),""))</f>
        <v/>
      </c>
      <c r="F1204" s="12" t="n"/>
      <c r="G1204" s="12" t="n"/>
      <c r="H1204" s="12">
        <f>IF(F1204="","",IF(OR(F1204="오전 반차",F1204="오후 반차"),0.5,IF(F1204="연차",N(G1204),0)))</f>
        <v/>
      </c>
      <c r="I1204" s="7" t="n"/>
      <c r="J1204" s="12" t="n"/>
      <c r="K1204" s="12" t="n"/>
      <c r="L1204" s="14" t="n"/>
      <c r="M1204" s="12">
        <f>IF(AND(C1204="",F1204=""),"",IF(C1204="","사번 미기재",IF(ISNA(MATCH(C1204,'연차관리대장'!$A$5:$A$204,0)),"대장에 없는 사번",IF(A1204="","사용일 미기재",IF(AND(F1204="연차",G1204=""),"일수 미기재",IF(AND(G1204&lt;&gt;"",ISNUMBER(SEARCH("반차",F1204)),N(G1204)&lt;&gt;0.5),"반차는 0.5일",""))))))</f>
        <v/>
      </c>
    </row>
    <row r="1205">
      <c r="A1205" s="7" t="n"/>
      <c r="B1205" s="7" t="n"/>
      <c r="C1205" s="12" t="n"/>
      <c r="D1205" s="12">
        <f>IF(C1205="","",IFERROR(INDEX('연차관리대장'!$B$5:$B$204,MATCH(C1205,'연차관리대장'!$A$5:$A$204,0)),""))</f>
        <v/>
      </c>
      <c r="E1205" s="12">
        <f>IF(C1205="","",IFERROR(INDEX('연차관리대장'!$C$5:$C$204,MATCH(C1205,'연차관리대장'!$A$5:$A$204,0)),""))</f>
        <v/>
      </c>
      <c r="F1205" s="12" t="n"/>
      <c r="G1205" s="12" t="n"/>
      <c r="H1205" s="12">
        <f>IF(F1205="","",IF(OR(F1205="오전 반차",F1205="오후 반차"),0.5,IF(F1205="연차",N(G1205),0)))</f>
        <v/>
      </c>
      <c r="I1205" s="7" t="n"/>
      <c r="J1205" s="12" t="n"/>
      <c r="K1205" s="12" t="n"/>
      <c r="L1205" s="14" t="n"/>
      <c r="M1205" s="12">
        <f>IF(AND(C1205="",F1205=""),"",IF(C1205="","사번 미기재",IF(ISNA(MATCH(C1205,'연차관리대장'!$A$5:$A$204,0)),"대장에 없는 사번",IF(A1205="","사용일 미기재",IF(AND(F1205="연차",G1205=""),"일수 미기재",IF(AND(G1205&lt;&gt;"",ISNUMBER(SEARCH("반차",F1205)),N(G1205)&lt;&gt;0.5),"반차는 0.5일",""))))))</f>
        <v/>
      </c>
    </row>
    <row r="1206">
      <c r="A1206" s="7" t="n"/>
      <c r="B1206" s="7" t="n"/>
      <c r="C1206" s="12" t="n"/>
      <c r="D1206" s="12">
        <f>IF(C1206="","",IFERROR(INDEX('연차관리대장'!$B$5:$B$204,MATCH(C1206,'연차관리대장'!$A$5:$A$204,0)),""))</f>
        <v/>
      </c>
      <c r="E1206" s="12">
        <f>IF(C1206="","",IFERROR(INDEX('연차관리대장'!$C$5:$C$204,MATCH(C1206,'연차관리대장'!$A$5:$A$204,0)),""))</f>
        <v/>
      </c>
      <c r="F1206" s="12" t="n"/>
      <c r="G1206" s="12" t="n"/>
      <c r="H1206" s="12">
        <f>IF(F1206="","",IF(OR(F1206="오전 반차",F1206="오후 반차"),0.5,IF(F1206="연차",N(G1206),0)))</f>
        <v/>
      </c>
      <c r="I1206" s="7" t="n"/>
      <c r="J1206" s="12" t="n"/>
      <c r="K1206" s="12" t="n"/>
      <c r="L1206" s="14" t="n"/>
      <c r="M1206" s="12">
        <f>IF(AND(C1206="",F1206=""),"",IF(C1206="","사번 미기재",IF(ISNA(MATCH(C1206,'연차관리대장'!$A$5:$A$204,0)),"대장에 없는 사번",IF(A1206="","사용일 미기재",IF(AND(F1206="연차",G1206=""),"일수 미기재",IF(AND(G1206&lt;&gt;"",ISNUMBER(SEARCH("반차",F1206)),N(G1206)&lt;&gt;0.5),"반차는 0.5일",""))))))</f>
        <v/>
      </c>
    </row>
    <row r="1207">
      <c r="A1207" s="7" t="n"/>
      <c r="B1207" s="7" t="n"/>
      <c r="C1207" s="12" t="n"/>
      <c r="D1207" s="12">
        <f>IF(C1207="","",IFERROR(INDEX('연차관리대장'!$B$5:$B$204,MATCH(C1207,'연차관리대장'!$A$5:$A$204,0)),""))</f>
        <v/>
      </c>
      <c r="E1207" s="12">
        <f>IF(C1207="","",IFERROR(INDEX('연차관리대장'!$C$5:$C$204,MATCH(C1207,'연차관리대장'!$A$5:$A$204,0)),""))</f>
        <v/>
      </c>
      <c r="F1207" s="12" t="n"/>
      <c r="G1207" s="12" t="n"/>
      <c r="H1207" s="12">
        <f>IF(F1207="","",IF(OR(F1207="오전 반차",F1207="오후 반차"),0.5,IF(F1207="연차",N(G1207),0)))</f>
        <v/>
      </c>
      <c r="I1207" s="7" t="n"/>
      <c r="J1207" s="12" t="n"/>
      <c r="K1207" s="12" t="n"/>
      <c r="L1207" s="14" t="n"/>
      <c r="M1207" s="12">
        <f>IF(AND(C1207="",F1207=""),"",IF(C1207="","사번 미기재",IF(ISNA(MATCH(C1207,'연차관리대장'!$A$5:$A$204,0)),"대장에 없는 사번",IF(A1207="","사용일 미기재",IF(AND(F1207="연차",G1207=""),"일수 미기재",IF(AND(G1207&lt;&gt;"",ISNUMBER(SEARCH("반차",F1207)),N(G1207)&lt;&gt;0.5),"반차는 0.5일",""))))))</f>
        <v/>
      </c>
    </row>
    <row r="1208">
      <c r="A1208" s="7" t="n"/>
      <c r="B1208" s="7" t="n"/>
      <c r="C1208" s="12" t="n"/>
      <c r="D1208" s="12">
        <f>IF(C1208="","",IFERROR(INDEX('연차관리대장'!$B$5:$B$204,MATCH(C1208,'연차관리대장'!$A$5:$A$204,0)),""))</f>
        <v/>
      </c>
      <c r="E1208" s="12">
        <f>IF(C1208="","",IFERROR(INDEX('연차관리대장'!$C$5:$C$204,MATCH(C1208,'연차관리대장'!$A$5:$A$204,0)),""))</f>
        <v/>
      </c>
      <c r="F1208" s="12" t="n"/>
      <c r="G1208" s="12" t="n"/>
      <c r="H1208" s="12">
        <f>IF(F1208="","",IF(OR(F1208="오전 반차",F1208="오후 반차"),0.5,IF(F1208="연차",N(G1208),0)))</f>
        <v/>
      </c>
      <c r="I1208" s="7" t="n"/>
      <c r="J1208" s="12" t="n"/>
      <c r="K1208" s="12" t="n"/>
      <c r="L1208" s="14" t="n"/>
      <c r="M1208" s="12">
        <f>IF(AND(C1208="",F1208=""),"",IF(C1208="","사번 미기재",IF(ISNA(MATCH(C1208,'연차관리대장'!$A$5:$A$204,0)),"대장에 없는 사번",IF(A1208="","사용일 미기재",IF(AND(F1208="연차",G1208=""),"일수 미기재",IF(AND(G1208&lt;&gt;"",ISNUMBER(SEARCH("반차",F1208)),N(G1208)&lt;&gt;0.5),"반차는 0.5일",""))))))</f>
        <v/>
      </c>
    </row>
    <row r="1209">
      <c r="A1209" s="7" t="n"/>
      <c r="B1209" s="7" t="n"/>
      <c r="C1209" s="12" t="n"/>
      <c r="D1209" s="12">
        <f>IF(C1209="","",IFERROR(INDEX('연차관리대장'!$B$5:$B$204,MATCH(C1209,'연차관리대장'!$A$5:$A$204,0)),""))</f>
        <v/>
      </c>
      <c r="E1209" s="12">
        <f>IF(C1209="","",IFERROR(INDEX('연차관리대장'!$C$5:$C$204,MATCH(C1209,'연차관리대장'!$A$5:$A$204,0)),""))</f>
        <v/>
      </c>
      <c r="F1209" s="12" t="n"/>
      <c r="G1209" s="12" t="n"/>
      <c r="H1209" s="12">
        <f>IF(F1209="","",IF(OR(F1209="오전 반차",F1209="오후 반차"),0.5,IF(F1209="연차",N(G1209),0)))</f>
        <v/>
      </c>
      <c r="I1209" s="7" t="n"/>
      <c r="J1209" s="12" t="n"/>
      <c r="K1209" s="12" t="n"/>
      <c r="L1209" s="14" t="n"/>
      <c r="M1209" s="12">
        <f>IF(AND(C1209="",F1209=""),"",IF(C1209="","사번 미기재",IF(ISNA(MATCH(C1209,'연차관리대장'!$A$5:$A$204,0)),"대장에 없는 사번",IF(A1209="","사용일 미기재",IF(AND(F1209="연차",G1209=""),"일수 미기재",IF(AND(G1209&lt;&gt;"",ISNUMBER(SEARCH("반차",F1209)),N(G1209)&lt;&gt;0.5),"반차는 0.5일",""))))))</f>
        <v/>
      </c>
    </row>
    <row r="1210">
      <c r="A1210" s="7" t="n"/>
      <c r="B1210" s="7" t="n"/>
      <c r="C1210" s="12" t="n"/>
      <c r="D1210" s="12">
        <f>IF(C1210="","",IFERROR(INDEX('연차관리대장'!$B$5:$B$204,MATCH(C1210,'연차관리대장'!$A$5:$A$204,0)),""))</f>
        <v/>
      </c>
      <c r="E1210" s="12">
        <f>IF(C1210="","",IFERROR(INDEX('연차관리대장'!$C$5:$C$204,MATCH(C1210,'연차관리대장'!$A$5:$A$204,0)),""))</f>
        <v/>
      </c>
      <c r="F1210" s="12" t="n"/>
      <c r="G1210" s="12" t="n"/>
      <c r="H1210" s="12">
        <f>IF(F1210="","",IF(OR(F1210="오전 반차",F1210="오후 반차"),0.5,IF(F1210="연차",N(G1210),0)))</f>
        <v/>
      </c>
      <c r="I1210" s="7" t="n"/>
      <c r="J1210" s="12" t="n"/>
      <c r="K1210" s="12" t="n"/>
      <c r="L1210" s="14" t="n"/>
      <c r="M1210" s="12">
        <f>IF(AND(C1210="",F1210=""),"",IF(C1210="","사번 미기재",IF(ISNA(MATCH(C1210,'연차관리대장'!$A$5:$A$204,0)),"대장에 없는 사번",IF(A1210="","사용일 미기재",IF(AND(F1210="연차",G1210=""),"일수 미기재",IF(AND(G1210&lt;&gt;"",ISNUMBER(SEARCH("반차",F1210)),N(G1210)&lt;&gt;0.5),"반차는 0.5일",""))))))</f>
        <v/>
      </c>
    </row>
    <row r="1211">
      <c r="A1211" s="7" t="n"/>
      <c r="B1211" s="7" t="n"/>
      <c r="C1211" s="12" t="n"/>
      <c r="D1211" s="12">
        <f>IF(C1211="","",IFERROR(INDEX('연차관리대장'!$B$5:$B$204,MATCH(C1211,'연차관리대장'!$A$5:$A$204,0)),""))</f>
        <v/>
      </c>
      <c r="E1211" s="12">
        <f>IF(C1211="","",IFERROR(INDEX('연차관리대장'!$C$5:$C$204,MATCH(C1211,'연차관리대장'!$A$5:$A$204,0)),""))</f>
        <v/>
      </c>
      <c r="F1211" s="12" t="n"/>
      <c r="G1211" s="12" t="n"/>
      <c r="H1211" s="12">
        <f>IF(F1211="","",IF(OR(F1211="오전 반차",F1211="오후 반차"),0.5,IF(F1211="연차",N(G1211),0)))</f>
        <v/>
      </c>
      <c r="I1211" s="7" t="n"/>
      <c r="J1211" s="12" t="n"/>
      <c r="K1211" s="12" t="n"/>
      <c r="L1211" s="14" t="n"/>
      <c r="M1211" s="12">
        <f>IF(AND(C1211="",F1211=""),"",IF(C1211="","사번 미기재",IF(ISNA(MATCH(C1211,'연차관리대장'!$A$5:$A$204,0)),"대장에 없는 사번",IF(A1211="","사용일 미기재",IF(AND(F1211="연차",G1211=""),"일수 미기재",IF(AND(G1211&lt;&gt;"",ISNUMBER(SEARCH("반차",F1211)),N(G1211)&lt;&gt;0.5),"반차는 0.5일",""))))))</f>
        <v/>
      </c>
    </row>
    <row r="1212">
      <c r="A1212" s="7" t="n"/>
      <c r="B1212" s="7" t="n"/>
      <c r="C1212" s="12" t="n"/>
      <c r="D1212" s="12">
        <f>IF(C1212="","",IFERROR(INDEX('연차관리대장'!$B$5:$B$204,MATCH(C1212,'연차관리대장'!$A$5:$A$204,0)),""))</f>
        <v/>
      </c>
      <c r="E1212" s="12">
        <f>IF(C1212="","",IFERROR(INDEX('연차관리대장'!$C$5:$C$204,MATCH(C1212,'연차관리대장'!$A$5:$A$204,0)),""))</f>
        <v/>
      </c>
      <c r="F1212" s="12" t="n"/>
      <c r="G1212" s="12" t="n"/>
      <c r="H1212" s="12">
        <f>IF(F1212="","",IF(OR(F1212="오전 반차",F1212="오후 반차"),0.5,IF(F1212="연차",N(G1212),0)))</f>
        <v/>
      </c>
      <c r="I1212" s="7" t="n"/>
      <c r="J1212" s="12" t="n"/>
      <c r="K1212" s="12" t="n"/>
      <c r="L1212" s="14" t="n"/>
      <c r="M1212" s="12">
        <f>IF(AND(C1212="",F1212=""),"",IF(C1212="","사번 미기재",IF(ISNA(MATCH(C1212,'연차관리대장'!$A$5:$A$204,0)),"대장에 없는 사번",IF(A1212="","사용일 미기재",IF(AND(F1212="연차",G1212=""),"일수 미기재",IF(AND(G1212&lt;&gt;"",ISNUMBER(SEARCH("반차",F1212)),N(G1212)&lt;&gt;0.5),"반차는 0.5일",""))))))</f>
        <v/>
      </c>
    </row>
    <row r="1213">
      <c r="A1213" s="7" t="n"/>
      <c r="B1213" s="7" t="n"/>
      <c r="C1213" s="12" t="n"/>
      <c r="D1213" s="12">
        <f>IF(C1213="","",IFERROR(INDEX('연차관리대장'!$B$5:$B$204,MATCH(C1213,'연차관리대장'!$A$5:$A$204,0)),""))</f>
        <v/>
      </c>
      <c r="E1213" s="12">
        <f>IF(C1213="","",IFERROR(INDEX('연차관리대장'!$C$5:$C$204,MATCH(C1213,'연차관리대장'!$A$5:$A$204,0)),""))</f>
        <v/>
      </c>
      <c r="F1213" s="12" t="n"/>
      <c r="G1213" s="12" t="n"/>
      <c r="H1213" s="12">
        <f>IF(F1213="","",IF(OR(F1213="오전 반차",F1213="오후 반차"),0.5,IF(F1213="연차",N(G1213),0)))</f>
        <v/>
      </c>
      <c r="I1213" s="7" t="n"/>
      <c r="J1213" s="12" t="n"/>
      <c r="K1213" s="12" t="n"/>
      <c r="L1213" s="14" t="n"/>
      <c r="M1213" s="12">
        <f>IF(AND(C1213="",F1213=""),"",IF(C1213="","사번 미기재",IF(ISNA(MATCH(C1213,'연차관리대장'!$A$5:$A$204,0)),"대장에 없는 사번",IF(A1213="","사용일 미기재",IF(AND(F1213="연차",G1213=""),"일수 미기재",IF(AND(G1213&lt;&gt;"",ISNUMBER(SEARCH("반차",F1213)),N(G1213)&lt;&gt;0.5),"반차는 0.5일",""))))))</f>
        <v/>
      </c>
    </row>
    <row r="1214">
      <c r="A1214" s="7" t="n"/>
      <c r="B1214" s="7" t="n"/>
      <c r="C1214" s="12" t="n"/>
      <c r="D1214" s="12">
        <f>IF(C1214="","",IFERROR(INDEX('연차관리대장'!$B$5:$B$204,MATCH(C1214,'연차관리대장'!$A$5:$A$204,0)),""))</f>
        <v/>
      </c>
      <c r="E1214" s="12">
        <f>IF(C1214="","",IFERROR(INDEX('연차관리대장'!$C$5:$C$204,MATCH(C1214,'연차관리대장'!$A$5:$A$204,0)),""))</f>
        <v/>
      </c>
      <c r="F1214" s="12" t="n"/>
      <c r="G1214" s="12" t="n"/>
      <c r="H1214" s="12">
        <f>IF(F1214="","",IF(OR(F1214="오전 반차",F1214="오후 반차"),0.5,IF(F1214="연차",N(G1214),0)))</f>
        <v/>
      </c>
      <c r="I1214" s="7" t="n"/>
      <c r="J1214" s="12" t="n"/>
      <c r="K1214" s="12" t="n"/>
      <c r="L1214" s="14" t="n"/>
      <c r="M1214" s="12">
        <f>IF(AND(C1214="",F1214=""),"",IF(C1214="","사번 미기재",IF(ISNA(MATCH(C1214,'연차관리대장'!$A$5:$A$204,0)),"대장에 없는 사번",IF(A1214="","사용일 미기재",IF(AND(F1214="연차",G1214=""),"일수 미기재",IF(AND(G1214&lt;&gt;"",ISNUMBER(SEARCH("반차",F1214)),N(G1214)&lt;&gt;0.5),"반차는 0.5일",""))))))</f>
        <v/>
      </c>
    </row>
    <row r="1215">
      <c r="A1215" s="7" t="n"/>
      <c r="B1215" s="7" t="n"/>
      <c r="C1215" s="12" t="n"/>
      <c r="D1215" s="12">
        <f>IF(C1215="","",IFERROR(INDEX('연차관리대장'!$B$5:$B$204,MATCH(C1215,'연차관리대장'!$A$5:$A$204,0)),""))</f>
        <v/>
      </c>
      <c r="E1215" s="12">
        <f>IF(C1215="","",IFERROR(INDEX('연차관리대장'!$C$5:$C$204,MATCH(C1215,'연차관리대장'!$A$5:$A$204,0)),""))</f>
        <v/>
      </c>
      <c r="F1215" s="12" t="n"/>
      <c r="G1215" s="12" t="n"/>
      <c r="H1215" s="12">
        <f>IF(F1215="","",IF(OR(F1215="오전 반차",F1215="오후 반차"),0.5,IF(F1215="연차",N(G1215),0)))</f>
        <v/>
      </c>
      <c r="I1215" s="7" t="n"/>
      <c r="J1215" s="12" t="n"/>
      <c r="K1215" s="12" t="n"/>
      <c r="L1215" s="14" t="n"/>
      <c r="M1215" s="12">
        <f>IF(AND(C1215="",F1215=""),"",IF(C1215="","사번 미기재",IF(ISNA(MATCH(C1215,'연차관리대장'!$A$5:$A$204,0)),"대장에 없는 사번",IF(A1215="","사용일 미기재",IF(AND(F1215="연차",G1215=""),"일수 미기재",IF(AND(G1215&lt;&gt;"",ISNUMBER(SEARCH("반차",F1215)),N(G1215)&lt;&gt;0.5),"반차는 0.5일",""))))))</f>
        <v/>
      </c>
    </row>
    <row r="1216">
      <c r="A1216" s="7" t="n"/>
      <c r="B1216" s="7" t="n"/>
      <c r="C1216" s="12" t="n"/>
      <c r="D1216" s="12">
        <f>IF(C1216="","",IFERROR(INDEX('연차관리대장'!$B$5:$B$204,MATCH(C1216,'연차관리대장'!$A$5:$A$204,0)),""))</f>
        <v/>
      </c>
      <c r="E1216" s="12">
        <f>IF(C1216="","",IFERROR(INDEX('연차관리대장'!$C$5:$C$204,MATCH(C1216,'연차관리대장'!$A$5:$A$204,0)),""))</f>
        <v/>
      </c>
      <c r="F1216" s="12" t="n"/>
      <c r="G1216" s="12" t="n"/>
      <c r="H1216" s="12">
        <f>IF(F1216="","",IF(OR(F1216="오전 반차",F1216="오후 반차"),0.5,IF(F1216="연차",N(G1216),0)))</f>
        <v/>
      </c>
      <c r="I1216" s="7" t="n"/>
      <c r="J1216" s="12" t="n"/>
      <c r="K1216" s="12" t="n"/>
      <c r="L1216" s="14" t="n"/>
      <c r="M1216" s="12">
        <f>IF(AND(C1216="",F1216=""),"",IF(C1216="","사번 미기재",IF(ISNA(MATCH(C1216,'연차관리대장'!$A$5:$A$204,0)),"대장에 없는 사번",IF(A1216="","사용일 미기재",IF(AND(F1216="연차",G1216=""),"일수 미기재",IF(AND(G1216&lt;&gt;"",ISNUMBER(SEARCH("반차",F1216)),N(G1216)&lt;&gt;0.5),"반차는 0.5일",""))))))</f>
        <v/>
      </c>
    </row>
    <row r="1217">
      <c r="A1217" s="7" t="n"/>
      <c r="B1217" s="7" t="n"/>
      <c r="C1217" s="12" t="n"/>
      <c r="D1217" s="12">
        <f>IF(C1217="","",IFERROR(INDEX('연차관리대장'!$B$5:$B$204,MATCH(C1217,'연차관리대장'!$A$5:$A$204,0)),""))</f>
        <v/>
      </c>
      <c r="E1217" s="12">
        <f>IF(C1217="","",IFERROR(INDEX('연차관리대장'!$C$5:$C$204,MATCH(C1217,'연차관리대장'!$A$5:$A$204,0)),""))</f>
        <v/>
      </c>
      <c r="F1217" s="12" t="n"/>
      <c r="G1217" s="12" t="n"/>
      <c r="H1217" s="12">
        <f>IF(F1217="","",IF(OR(F1217="오전 반차",F1217="오후 반차"),0.5,IF(F1217="연차",N(G1217),0)))</f>
        <v/>
      </c>
      <c r="I1217" s="7" t="n"/>
      <c r="J1217" s="12" t="n"/>
      <c r="K1217" s="12" t="n"/>
      <c r="L1217" s="14" t="n"/>
      <c r="M1217" s="12">
        <f>IF(AND(C1217="",F1217=""),"",IF(C1217="","사번 미기재",IF(ISNA(MATCH(C1217,'연차관리대장'!$A$5:$A$204,0)),"대장에 없는 사번",IF(A1217="","사용일 미기재",IF(AND(F1217="연차",G1217=""),"일수 미기재",IF(AND(G1217&lt;&gt;"",ISNUMBER(SEARCH("반차",F1217)),N(G1217)&lt;&gt;0.5),"반차는 0.5일",""))))))</f>
        <v/>
      </c>
    </row>
    <row r="1218">
      <c r="A1218" s="7" t="n"/>
      <c r="B1218" s="7" t="n"/>
      <c r="C1218" s="12" t="n"/>
      <c r="D1218" s="12">
        <f>IF(C1218="","",IFERROR(INDEX('연차관리대장'!$B$5:$B$204,MATCH(C1218,'연차관리대장'!$A$5:$A$204,0)),""))</f>
        <v/>
      </c>
      <c r="E1218" s="12">
        <f>IF(C1218="","",IFERROR(INDEX('연차관리대장'!$C$5:$C$204,MATCH(C1218,'연차관리대장'!$A$5:$A$204,0)),""))</f>
        <v/>
      </c>
      <c r="F1218" s="12" t="n"/>
      <c r="G1218" s="12" t="n"/>
      <c r="H1218" s="12">
        <f>IF(F1218="","",IF(OR(F1218="오전 반차",F1218="오후 반차"),0.5,IF(F1218="연차",N(G1218),0)))</f>
        <v/>
      </c>
      <c r="I1218" s="7" t="n"/>
      <c r="J1218" s="12" t="n"/>
      <c r="K1218" s="12" t="n"/>
      <c r="L1218" s="14" t="n"/>
      <c r="M1218" s="12">
        <f>IF(AND(C1218="",F1218=""),"",IF(C1218="","사번 미기재",IF(ISNA(MATCH(C1218,'연차관리대장'!$A$5:$A$204,0)),"대장에 없는 사번",IF(A1218="","사용일 미기재",IF(AND(F1218="연차",G1218=""),"일수 미기재",IF(AND(G1218&lt;&gt;"",ISNUMBER(SEARCH("반차",F1218)),N(G1218)&lt;&gt;0.5),"반차는 0.5일",""))))))</f>
        <v/>
      </c>
    </row>
    <row r="1219">
      <c r="A1219" s="7" t="n"/>
      <c r="B1219" s="7" t="n"/>
      <c r="C1219" s="12" t="n"/>
      <c r="D1219" s="12">
        <f>IF(C1219="","",IFERROR(INDEX('연차관리대장'!$B$5:$B$204,MATCH(C1219,'연차관리대장'!$A$5:$A$204,0)),""))</f>
        <v/>
      </c>
      <c r="E1219" s="12">
        <f>IF(C1219="","",IFERROR(INDEX('연차관리대장'!$C$5:$C$204,MATCH(C1219,'연차관리대장'!$A$5:$A$204,0)),""))</f>
        <v/>
      </c>
      <c r="F1219" s="12" t="n"/>
      <c r="G1219" s="12" t="n"/>
      <c r="H1219" s="12">
        <f>IF(F1219="","",IF(OR(F1219="오전 반차",F1219="오후 반차"),0.5,IF(F1219="연차",N(G1219),0)))</f>
        <v/>
      </c>
      <c r="I1219" s="7" t="n"/>
      <c r="J1219" s="12" t="n"/>
      <c r="K1219" s="12" t="n"/>
      <c r="L1219" s="14" t="n"/>
      <c r="M1219" s="12">
        <f>IF(AND(C1219="",F1219=""),"",IF(C1219="","사번 미기재",IF(ISNA(MATCH(C1219,'연차관리대장'!$A$5:$A$204,0)),"대장에 없는 사번",IF(A1219="","사용일 미기재",IF(AND(F1219="연차",G1219=""),"일수 미기재",IF(AND(G1219&lt;&gt;"",ISNUMBER(SEARCH("반차",F1219)),N(G1219)&lt;&gt;0.5),"반차는 0.5일",""))))))</f>
        <v/>
      </c>
    </row>
    <row r="1220">
      <c r="A1220" s="7" t="n"/>
      <c r="B1220" s="7" t="n"/>
      <c r="C1220" s="12" t="n"/>
      <c r="D1220" s="12">
        <f>IF(C1220="","",IFERROR(INDEX('연차관리대장'!$B$5:$B$204,MATCH(C1220,'연차관리대장'!$A$5:$A$204,0)),""))</f>
        <v/>
      </c>
      <c r="E1220" s="12">
        <f>IF(C1220="","",IFERROR(INDEX('연차관리대장'!$C$5:$C$204,MATCH(C1220,'연차관리대장'!$A$5:$A$204,0)),""))</f>
        <v/>
      </c>
      <c r="F1220" s="12" t="n"/>
      <c r="G1220" s="12" t="n"/>
      <c r="H1220" s="12">
        <f>IF(F1220="","",IF(OR(F1220="오전 반차",F1220="오후 반차"),0.5,IF(F1220="연차",N(G1220),0)))</f>
        <v/>
      </c>
      <c r="I1220" s="7" t="n"/>
      <c r="J1220" s="12" t="n"/>
      <c r="K1220" s="12" t="n"/>
      <c r="L1220" s="14" t="n"/>
      <c r="M1220" s="12">
        <f>IF(AND(C1220="",F1220=""),"",IF(C1220="","사번 미기재",IF(ISNA(MATCH(C1220,'연차관리대장'!$A$5:$A$204,0)),"대장에 없는 사번",IF(A1220="","사용일 미기재",IF(AND(F1220="연차",G1220=""),"일수 미기재",IF(AND(G1220&lt;&gt;"",ISNUMBER(SEARCH("반차",F1220)),N(G1220)&lt;&gt;0.5),"반차는 0.5일",""))))))</f>
        <v/>
      </c>
    </row>
    <row r="1221">
      <c r="A1221" s="7" t="n"/>
      <c r="B1221" s="7" t="n"/>
      <c r="C1221" s="12" t="n"/>
      <c r="D1221" s="12">
        <f>IF(C1221="","",IFERROR(INDEX('연차관리대장'!$B$5:$B$204,MATCH(C1221,'연차관리대장'!$A$5:$A$204,0)),""))</f>
        <v/>
      </c>
      <c r="E1221" s="12">
        <f>IF(C1221="","",IFERROR(INDEX('연차관리대장'!$C$5:$C$204,MATCH(C1221,'연차관리대장'!$A$5:$A$204,0)),""))</f>
        <v/>
      </c>
      <c r="F1221" s="12" t="n"/>
      <c r="G1221" s="12" t="n"/>
      <c r="H1221" s="12">
        <f>IF(F1221="","",IF(OR(F1221="오전 반차",F1221="오후 반차"),0.5,IF(F1221="연차",N(G1221),0)))</f>
        <v/>
      </c>
      <c r="I1221" s="7" t="n"/>
      <c r="J1221" s="12" t="n"/>
      <c r="K1221" s="12" t="n"/>
      <c r="L1221" s="14" t="n"/>
      <c r="M1221" s="12">
        <f>IF(AND(C1221="",F1221=""),"",IF(C1221="","사번 미기재",IF(ISNA(MATCH(C1221,'연차관리대장'!$A$5:$A$204,0)),"대장에 없는 사번",IF(A1221="","사용일 미기재",IF(AND(F1221="연차",G1221=""),"일수 미기재",IF(AND(G1221&lt;&gt;"",ISNUMBER(SEARCH("반차",F1221)),N(G1221)&lt;&gt;0.5),"반차는 0.5일",""))))))</f>
        <v/>
      </c>
    </row>
    <row r="1222">
      <c r="A1222" s="7" t="n"/>
      <c r="B1222" s="7" t="n"/>
      <c r="C1222" s="12" t="n"/>
      <c r="D1222" s="12">
        <f>IF(C1222="","",IFERROR(INDEX('연차관리대장'!$B$5:$B$204,MATCH(C1222,'연차관리대장'!$A$5:$A$204,0)),""))</f>
        <v/>
      </c>
      <c r="E1222" s="12">
        <f>IF(C1222="","",IFERROR(INDEX('연차관리대장'!$C$5:$C$204,MATCH(C1222,'연차관리대장'!$A$5:$A$204,0)),""))</f>
        <v/>
      </c>
      <c r="F1222" s="12" t="n"/>
      <c r="G1222" s="12" t="n"/>
      <c r="H1222" s="12">
        <f>IF(F1222="","",IF(OR(F1222="오전 반차",F1222="오후 반차"),0.5,IF(F1222="연차",N(G1222),0)))</f>
        <v/>
      </c>
      <c r="I1222" s="7" t="n"/>
      <c r="J1222" s="12" t="n"/>
      <c r="K1222" s="12" t="n"/>
      <c r="L1222" s="14" t="n"/>
      <c r="M1222" s="12">
        <f>IF(AND(C1222="",F1222=""),"",IF(C1222="","사번 미기재",IF(ISNA(MATCH(C1222,'연차관리대장'!$A$5:$A$204,0)),"대장에 없는 사번",IF(A1222="","사용일 미기재",IF(AND(F1222="연차",G1222=""),"일수 미기재",IF(AND(G1222&lt;&gt;"",ISNUMBER(SEARCH("반차",F1222)),N(G1222)&lt;&gt;0.5),"반차는 0.5일",""))))))</f>
        <v/>
      </c>
    </row>
    <row r="1223">
      <c r="A1223" s="7" t="n"/>
      <c r="B1223" s="7" t="n"/>
      <c r="C1223" s="12" t="n"/>
      <c r="D1223" s="12">
        <f>IF(C1223="","",IFERROR(INDEX('연차관리대장'!$B$5:$B$204,MATCH(C1223,'연차관리대장'!$A$5:$A$204,0)),""))</f>
        <v/>
      </c>
      <c r="E1223" s="12">
        <f>IF(C1223="","",IFERROR(INDEX('연차관리대장'!$C$5:$C$204,MATCH(C1223,'연차관리대장'!$A$5:$A$204,0)),""))</f>
        <v/>
      </c>
      <c r="F1223" s="12" t="n"/>
      <c r="G1223" s="12" t="n"/>
      <c r="H1223" s="12">
        <f>IF(F1223="","",IF(OR(F1223="오전 반차",F1223="오후 반차"),0.5,IF(F1223="연차",N(G1223),0)))</f>
        <v/>
      </c>
      <c r="I1223" s="7" t="n"/>
      <c r="J1223" s="12" t="n"/>
      <c r="K1223" s="12" t="n"/>
      <c r="L1223" s="14" t="n"/>
      <c r="M1223" s="12">
        <f>IF(AND(C1223="",F1223=""),"",IF(C1223="","사번 미기재",IF(ISNA(MATCH(C1223,'연차관리대장'!$A$5:$A$204,0)),"대장에 없는 사번",IF(A1223="","사용일 미기재",IF(AND(F1223="연차",G1223=""),"일수 미기재",IF(AND(G1223&lt;&gt;"",ISNUMBER(SEARCH("반차",F1223)),N(G1223)&lt;&gt;0.5),"반차는 0.5일",""))))))</f>
        <v/>
      </c>
    </row>
    <row r="1224">
      <c r="A1224" s="7" t="n"/>
      <c r="B1224" s="7" t="n"/>
      <c r="C1224" s="12" t="n"/>
      <c r="D1224" s="12">
        <f>IF(C1224="","",IFERROR(INDEX('연차관리대장'!$B$5:$B$204,MATCH(C1224,'연차관리대장'!$A$5:$A$204,0)),""))</f>
        <v/>
      </c>
      <c r="E1224" s="12">
        <f>IF(C1224="","",IFERROR(INDEX('연차관리대장'!$C$5:$C$204,MATCH(C1224,'연차관리대장'!$A$5:$A$204,0)),""))</f>
        <v/>
      </c>
      <c r="F1224" s="12" t="n"/>
      <c r="G1224" s="12" t="n"/>
      <c r="H1224" s="12">
        <f>IF(F1224="","",IF(OR(F1224="오전 반차",F1224="오후 반차"),0.5,IF(F1224="연차",N(G1224),0)))</f>
        <v/>
      </c>
      <c r="I1224" s="7" t="n"/>
      <c r="J1224" s="12" t="n"/>
      <c r="K1224" s="12" t="n"/>
      <c r="L1224" s="14" t="n"/>
      <c r="M1224" s="12">
        <f>IF(AND(C1224="",F1224=""),"",IF(C1224="","사번 미기재",IF(ISNA(MATCH(C1224,'연차관리대장'!$A$5:$A$204,0)),"대장에 없는 사번",IF(A1224="","사용일 미기재",IF(AND(F1224="연차",G1224=""),"일수 미기재",IF(AND(G1224&lt;&gt;"",ISNUMBER(SEARCH("반차",F1224)),N(G1224)&lt;&gt;0.5),"반차는 0.5일",""))))))</f>
        <v/>
      </c>
    </row>
    <row r="1225">
      <c r="A1225" s="7" t="n"/>
      <c r="B1225" s="7" t="n"/>
      <c r="C1225" s="12" t="n"/>
      <c r="D1225" s="12">
        <f>IF(C1225="","",IFERROR(INDEX('연차관리대장'!$B$5:$B$204,MATCH(C1225,'연차관리대장'!$A$5:$A$204,0)),""))</f>
        <v/>
      </c>
      <c r="E1225" s="12">
        <f>IF(C1225="","",IFERROR(INDEX('연차관리대장'!$C$5:$C$204,MATCH(C1225,'연차관리대장'!$A$5:$A$204,0)),""))</f>
        <v/>
      </c>
      <c r="F1225" s="12" t="n"/>
      <c r="G1225" s="12" t="n"/>
      <c r="H1225" s="12">
        <f>IF(F1225="","",IF(OR(F1225="오전 반차",F1225="오후 반차"),0.5,IF(F1225="연차",N(G1225),0)))</f>
        <v/>
      </c>
      <c r="I1225" s="7" t="n"/>
      <c r="J1225" s="12" t="n"/>
      <c r="K1225" s="12" t="n"/>
      <c r="L1225" s="14" t="n"/>
      <c r="M1225" s="12">
        <f>IF(AND(C1225="",F1225=""),"",IF(C1225="","사번 미기재",IF(ISNA(MATCH(C1225,'연차관리대장'!$A$5:$A$204,0)),"대장에 없는 사번",IF(A1225="","사용일 미기재",IF(AND(F1225="연차",G1225=""),"일수 미기재",IF(AND(G1225&lt;&gt;"",ISNUMBER(SEARCH("반차",F1225)),N(G1225)&lt;&gt;0.5),"반차는 0.5일",""))))))</f>
        <v/>
      </c>
    </row>
    <row r="1226">
      <c r="A1226" s="7" t="n"/>
      <c r="B1226" s="7" t="n"/>
      <c r="C1226" s="12" t="n"/>
      <c r="D1226" s="12">
        <f>IF(C1226="","",IFERROR(INDEX('연차관리대장'!$B$5:$B$204,MATCH(C1226,'연차관리대장'!$A$5:$A$204,0)),""))</f>
        <v/>
      </c>
      <c r="E1226" s="12">
        <f>IF(C1226="","",IFERROR(INDEX('연차관리대장'!$C$5:$C$204,MATCH(C1226,'연차관리대장'!$A$5:$A$204,0)),""))</f>
        <v/>
      </c>
      <c r="F1226" s="12" t="n"/>
      <c r="G1226" s="12" t="n"/>
      <c r="H1226" s="12">
        <f>IF(F1226="","",IF(OR(F1226="오전 반차",F1226="오후 반차"),0.5,IF(F1226="연차",N(G1226),0)))</f>
        <v/>
      </c>
      <c r="I1226" s="7" t="n"/>
      <c r="J1226" s="12" t="n"/>
      <c r="K1226" s="12" t="n"/>
      <c r="L1226" s="14" t="n"/>
      <c r="M1226" s="12">
        <f>IF(AND(C1226="",F1226=""),"",IF(C1226="","사번 미기재",IF(ISNA(MATCH(C1226,'연차관리대장'!$A$5:$A$204,0)),"대장에 없는 사번",IF(A1226="","사용일 미기재",IF(AND(F1226="연차",G1226=""),"일수 미기재",IF(AND(G1226&lt;&gt;"",ISNUMBER(SEARCH("반차",F1226)),N(G1226)&lt;&gt;0.5),"반차는 0.5일",""))))))</f>
        <v/>
      </c>
    </row>
    <row r="1227">
      <c r="A1227" s="7" t="n"/>
      <c r="B1227" s="7" t="n"/>
      <c r="C1227" s="12" t="n"/>
      <c r="D1227" s="12">
        <f>IF(C1227="","",IFERROR(INDEX('연차관리대장'!$B$5:$B$204,MATCH(C1227,'연차관리대장'!$A$5:$A$204,0)),""))</f>
        <v/>
      </c>
      <c r="E1227" s="12">
        <f>IF(C1227="","",IFERROR(INDEX('연차관리대장'!$C$5:$C$204,MATCH(C1227,'연차관리대장'!$A$5:$A$204,0)),""))</f>
        <v/>
      </c>
      <c r="F1227" s="12" t="n"/>
      <c r="G1227" s="12" t="n"/>
      <c r="H1227" s="12">
        <f>IF(F1227="","",IF(OR(F1227="오전 반차",F1227="오후 반차"),0.5,IF(F1227="연차",N(G1227),0)))</f>
        <v/>
      </c>
      <c r="I1227" s="7" t="n"/>
      <c r="J1227" s="12" t="n"/>
      <c r="K1227" s="12" t="n"/>
      <c r="L1227" s="14" t="n"/>
      <c r="M1227" s="12">
        <f>IF(AND(C1227="",F1227=""),"",IF(C1227="","사번 미기재",IF(ISNA(MATCH(C1227,'연차관리대장'!$A$5:$A$204,0)),"대장에 없는 사번",IF(A1227="","사용일 미기재",IF(AND(F1227="연차",G1227=""),"일수 미기재",IF(AND(G1227&lt;&gt;"",ISNUMBER(SEARCH("반차",F1227)),N(G1227)&lt;&gt;0.5),"반차는 0.5일",""))))))</f>
        <v/>
      </c>
    </row>
    <row r="1228">
      <c r="A1228" s="7" t="n"/>
      <c r="B1228" s="7" t="n"/>
      <c r="C1228" s="12" t="n"/>
      <c r="D1228" s="12">
        <f>IF(C1228="","",IFERROR(INDEX('연차관리대장'!$B$5:$B$204,MATCH(C1228,'연차관리대장'!$A$5:$A$204,0)),""))</f>
        <v/>
      </c>
      <c r="E1228" s="12">
        <f>IF(C1228="","",IFERROR(INDEX('연차관리대장'!$C$5:$C$204,MATCH(C1228,'연차관리대장'!$A$5:$A$204,0)),""))</f>
        <v/>
      </c>
      <c r="F1228" s="12" t="n"/>
      <c r="G1228" s="12" t="n"/>
      <c r="H1228" s="12">
        <f>IF(F1228="","",IF(OR(F1228="오전 반차",F1228="오후 반차"),0.5,IF(F1228="연차",N(G1228),0)))</f>
        <v/>
      </c>
      <c r="I1228" s="7" t="n"/>
      <c r="J1228" s="12" t="n"/>
      <c r="K1228" s="12" t="n"/>
      <c r="L1228" s="14" t="n"/>
      <c r="M1228" s="12">
        <f>IF(AND(C1228="",F1228=""),"",IF(C1228="","사번 미기재",IF(ISNA(MATCH(C1228,'연차관리대장'!$A$5:$A$204,0)),"대장에 없는 사번",IF(A1228="","사용일 미기재",IF(AND(F1228="연차",G1228=""),"일수 미기재",IF(AND(G1228&lt;&gt;"",ISNUMBER(SEARCH("반차",F1228)),N(G1228)&lt;&gt;0.5),"반차는 0.5일",""))))))</f>
        <v/>
      </c>
    </row>
    <row r="1229">
      <c r="A1229" s="7" t="n"/>
      <c r="B1229" s="7" t="n"/>
      <c r="C1229" s="12" t="n"/>
      <c r="D1229" s="12">
        <f>IF(C1229="","",IFERROR(INDEX('연차관리대장'!$B$5:$B$204,MATCH(C1229,'연차관리대장'!$A$5:$A$204,0)),""))</f>
        <v/>
      </c>
      <c r="E1229" s="12">
        <f>IF(C1229="","",IFERROR(INDEX('연차관리대장'!$C$5:$C$204,MATCH(C1229,'연차관리대장'!$A$5:$A$204,0)),""))</f>
        <v/>
      </c>
      <c r="F1229" s="12" t="n"/>
      <c r="G1229" s="12" t="n"/>
      <c r="H1229" s="12">
        <f>IF(F1229="","",IF(OR(F1229="오전 반차",F1229="오후 반차"),0.5,IF(F1229="연차",N(G1229),0)))</f>
        <v/>
      </c>
      <c r="I1229" s="7" t="n"/>
      <c r="J1229" s="12" t="n"/>
      <c r="K1229" s="12" t="n"/>
      <c r="L1229" s="14" t="n"/>
      <c r="M1229" s="12">
        <f>IF(AND(C1229="",F1229=""),"",IF(C1229="","사번 미기재",IF(ISNA(MATCH(C1229,'연차관리대장'!$A$5:$A$204,0)),"대장에 없는 사번",IF(A1229="","사용일 미기재",IF(AND(F1229="연차",G1229=""),"일수 미기재",IF(AND(G1229&lt;&gt;"",ISNUMBER(SEARCH("반차",F1229)),N(G1229)&lt;&gt;0.5),"반차는 0.5일",""))))))</f>
        <v/>
      </c>
    </row>
    <row r="1230">
      <c r="A1230" s="7" t="n"/>
      <c r="B1230" s="7" t="n"/>
      <c r="C1230" s="12" t="n"/>
      <c r="D1230" s="12">
        <f>IF(C1230="","",IFERROR(INDEX('연차관리대장'!$B$5:$B$204,MATCH(C1230,'연차관리대장'!$A$5:$A$204,0)),""))</f>
        <v/>
      </c>
      <c r="E1230" s="12">
        <f>IF(C1230="","",IFERROR(INDEX('연차관리대장'!$C$5:$C$204,MATCH(C1230,'연차관리대장'!$A$5:$A$204,0)),""))</f>
        <v/>
      </c>
      <c r="F1230" s="12" t="n"/>
      <c r="G1230" s="12" t="n"/>
      <c r="H1230" s="12">
        <f>IF(F1230="","",IF(OR(F1230="오전 반차",F1230="오후 반차"),0.5,IF(F1230="연차",N(G1230),0)))</f>
        <v/>
      </c>
      <c r="I1230" s="7" t="n"/>
      <c r="J1230" s="12" t="n"/>
      <c r="K1230" s="12" t="n"/>
      <c r="L1230" s="14" t="n"/>
      <c r="M1230" s="12">
        <f>IF(AND(C1230="",F1230=""),"",IF(C1230="","사번 미기재",IF(ISNA(MATCH(C1230,'연차관리대장'!$A$5:$A$204,0)),"대장에 없는 사번",IF(A1230="","사용일 미기재",IF(AND(F1230="연차",G1230=""),"일수 미기재",IF(AND(G1230&lt;&gt;"",ISNUMBER(SEARCH("반차",F1230)),N(G1230)&lt;&gt;0.5),"반차는 0.5일",""))))))</f>
        <v/>
      </c>
    </row>
    <row r="1231">
      <c r="A1231" s="7" t="n"/>
      <c r="B1231" s="7" t="n"/>
      <c r="C1231" s="12" t="n"/>
      <c r="D1231" s="12">
        <f>IF(C1231="","",IFERROR(INDEX('연차관리대장'!$B$5:$B$204,MATCH(C1231,'연차관리대장'!$A$5:$A$204,0)),""))</f>
        <v/>
      </c>
      <c r="E1231" s="12">
        <f>IF(C1231="","",IFERROR(INDEX('연차관리대장'!$C$5:$C$204,MATCH(C1231,'연차관리대장'!$A$5:$A$204,0)),""))</f>
        <v/>
      </c>
      <c r="F1231" s="12" t="n"/>
      <c r="G1231" s="12" t="n"/>
      <c r="H1231" s="12">
        <f>IF(F1231="","",IF(OR(F1231="오전 반차",F1231="오후 반차"),0.5,IF(F1231="연차",N(G1231),0)))</f>
        <v/>
      </c>
      <c r="I1231" s="7" t="n"/>
      <c r="J1231" s="12" t="n"/>
      <c r="K1231" s="12" t="n"/>
      <c r="L1231" s="14" t="n"/>
      <c r="M1231" s="12">
        <f>IF(AND(C1231="",F1231=""),"",IF(C1231="","사번 미기재",IF(ISNA(MATCH(C1231,'연차관리대장'!$A$5:$A$204,0)),"대장에 없는 사번",IF(A1231="","사용일 미기재",IF(AND(F1231="연차",G1231=""),"일수 미기재",IF(AND(G1231&lt;&gt;"",ISNUMBER(SEARCH("반차",F1231)),N(G1231)&lt;&gt;0.5),"반차는 0.5일",""))))))</f>
        <v/>
      </c>
    </row>
    <row r="1232">
      <c r="A1232" s="7" t="n"/>
      <c r="B1232" s="7" t="n"/>
      <c r="C1232" s="12" t="n"/>
      <c r="D1232" s="12">
        <f>IF(C1232="","",IFERROR(INDEX('연차관리대장'!$B$5:$B$204,MATCH(C1232,'연차관리대장'!$A$5:$A$204,0)),""))</f>
        <v/>
      </c>
      <c r="E1232" s="12">
        <f>IF(C1232="","",IFERROR(INDEX('연차관리대장'!$C$5:$C$204,MATCH(C1232,'연차관리대장'!$A$5:$A$204,0)),""))</f>
        <v/>
      </c>
      <c r="F1232" s="12" t="n"/>
      <c r="G1232" s="12" t="n"/>
      <c r="H1232" s="12">
        <f>IF(F1232="","",IF(OR(F1232="오전 반차",F1232="오후 반차"),0.5,IF(F1232="연차",N(G1232),0)))</f>
        <v/>
      </c>
      <c r="I1232" s="7" t="n"/>
      <c r="J1232" s="12" t="n"/>
      <c r="K1232" s="12" t="n"/>
      <c r="L1232" s="14" t="n"/>
      <c r="M1232" s="12">
        <f>IF(AND(C1232="",F1232=""),"",IF(C1232="","사번 미기재",IF(ISNA(MATCH(C1232,'연차관리대장'!$A$5:$A$204,0)),"대장에 없는 사번",IF(A1232="","사용일 미기재",IF(AND(F1232="연차",G1232=""),"일수 미기재",IF(AND(G1232&lt;&gt;"",ISNUMBER(SEARCH("반차",F1232)),N(G1232)&lt;&gt;0.5),"반차는 0.5일",""))))))</f>
        <v/>
      </c>
    </row>
    <row r="1233">
      <c r="A1233" s="7" t="n"/>
      <c r="B1233" s="7" t="n"/>
      <c r="C1233" s="12" t="n"/>
      <c r="D1233" s="12">
        <f>IF(C1233="","",IFERROR(INDEX('연차관리대장'!$B$5:$B$204,MATCH(C1233,'연차관리대장'!$A$5:$A$204,0)),""))</f>
        <v/>
      </c>
      <c r="E1233" s="12">
        <f>IF(C1233="","",IFERROR(INDEX('연차관리대장'!$C$5:$C$204,MATCH(C1233,'연차관리대장'!$A$5:$A$204,0)),""))</f>
        <v/>
      </c>
      <c r="F1233" s="12" t="n"/>
      <c r="G1233" s="12" t="n"/>
      <c r="H1233" s="12">
        <f>IF(F1233="","",IF(OR(F1233="오전 반차",F1233="오후 반차"),0.5,IF(F1233="연차",N(G1233),0)))</f>
        <v/>
      </c>
      <c r="I1233" s="7" t="n"/>
      <c r="J1233" s="12" t="n"/>
      <c r="K1233" s="12" t="n"/>
      <c r="L1233" s="14" t="n"/>
      <c r="M1233" s="12">
        <f>IF(AND(C1233="",F1233=""),"",IF(C1233="","사번 미기재",IF(ISNA(MATCH(C1233,'연차관리대장'!$A$5:$A$204,0)),"대장에 없는 사번",IF(A1233="","사용일 미기재",IF(AND(F1233="연차",G1233=""),"일수 미기재",IF(AND(G1233&lt;&gt;"",ISNUMBER(SEARCH("반차",F1233)),N(G1233)&lt;&gt;0.5),"반차는 0.5일",""))))))</f>
        <v/>
      </c>
    </row>
    <row r="1234">
      <c r="A1234" s="7" t="n"/>
      <c r="B1234" s="7" t="n"/>
      <c r="C1234" s="12" t="n"/>
      <c r="D1234" s="12">
        <f>IF(C1234="","",IFERROR(INDEX('연차관리대장'!$B$5:$B$204,MATCH(C1234,'연차관리대장'!$A$5:$A$204,0)),""))</f>
        <v/>
      </c>
      <c r="E1234" s="12">
        <f>IF(C1234="","",IFERROR(INDEX('연차관리대장'!$C$5:$C$204,MATCH(C1234,'연차관리대장'!$A$5:$A$204,0)),""))</f>
        <v/>
      </c>
      <c r="F1234" s="12" t="n"/>
      <c r="G1234" s="12" t="n"/>
      <c r="H1234" s="12">
        <f>IF(F1234="","",IF(OR(F1234="오전 반차",F1234="오후 반차"),0.5,IF(F1234="연차",N(G1234),0)))</f>
        <v/>
      </c>
      <c r="I1234" s="7" t="n"/>
      <c r="J1234" s="12" t="n"/>
      <c r="K1234" s="12" t="n"/>
      <c r="L1234" s="14" t="n"/>
      <c r="M1234" s="12">
        <f>IF(AND(C1234="",F1234=""),"",IF(C1234="","사번 미기재",IF(ISNA(MATCH(C1234,'연차관리대장'!$A$5:$A$204,0)),"대장에 없는 사번",IF(A1234="","사용일 미기재",IF(AND(F1234="연차",G1234=""),"일수 미기재",IF(AND(G1234&lt;&gt;"",ISNUMBER(SEARCH("반차",F1234)),N(G1234)&lt;&gt;0.5),"반차는 0.5일",""))))))</f>
        <v/>
      </c>
    </row>
    <row r="1235">
      <c r="A1235" s="7" t="n"/>
      <c r="B1235" s="7" t="n"/>
      <c r="C1235" s="12" t="n"/>
      <c r="D1235" s="12">
        <f>IF(C1235="","",IFERROR(INDEX('연차관리대장'!$B$5:$B$204,MATCH(C1235,'연차관리대장'!$A$5:$A$204,0)),""))</f>
        <v/>
      </c>
      <c r="E1235" s="12">
        <f>IF(C1235="","",IFERROR(INDEX('연차관리대장'!$C$5:$C$204,MATCH(C1235,'연차관리대장'!$A$5:$A$204,0)),""))</f>
        <v/>
      </c>
      <c r="F1235" s="12" t="n"/>
      <c r="G1235" s="12" t="n"/>
      <c r="H1235" s="12">
        <f>IF(F1235="","",IF(OR(F1235="오전 반차",F1235="오후 반차"),0.5,IF(F1235="연차",N(G1235),0)))</f>
        <v/>
      </c>
      <c r="I1235" s="7" t="n"/>
      <c r="J1235" s="12" t="n"/>
      <c r="K1235" s="12" t="n"/>
      <c r="L1235" s="14" t="n"/>
      <c r="M1235" s="12">
        <f>IF(AND(C1235="",F1235=""),"",IF(C1235="","사번 미기재",IF(ISNA(MATCH(C1235,'연차관리대장'!$A$5:$A$204,0)),"대장에 없는 사번",IF(A1235="","사용일 미기재",IF(AND(F1235="연차",G1235=""),"일수 미기재",IF(AND(G1235&lt;&gt;"",ISNUMBER(SEARCH("반차",F1235)),N(G1235)&lt;&gt;0.5),"반차는 0.5일",""))))))</f>
        <v/>
      </c>
    </row>
    <row r="1236">
      <c r="A1236" s="7" t="n"/>
      <c r="B1236" s="7" t="n"/>
      <c r="C1236" s="12" t="n"/>
      <c r="D1236" s="12">
        <f>IF(C1236="","",IFERROR(INDEX('연차관리대장'!$B$5:$B$204,MATCH(C1236,'연차관리대장'!$A$5:$A$204,0)),""))</f>
        <v/>
      </c>
      <c r="E1236" s="12">
        <f>IF(C1236="","",IFERROR(INDEX('연차관리대장'!$C$5:$C$204,MATCH(C1236,'연차관리대장'!$A$5:$A$204,0)),""))</f>
        <v/>
      </c>
      <c r="F1236" s="12" t="n"/>
      <c r="G1236" s="12" t="n"/>
      <c r="H1236" s="12">
        <f>IF(F1236="","",IF(OR(F1236="오전 반차",F1236="오후 반차"),0.5,IF(F1236="연차",N(G1236),0)))</f>
        <v/>
      </c>
      <c r="I1236" s="7" t="n"/>
      <c r="J1236" s="12" t="n"/>
      <c r="K1236" s="12" t="n"/>
      <c r="L1236" s="14" t="n"/>
      <c r="M1236" s="12">
        <f>IF(AND(C1236="",F1236=""),"",IF(C1236="","사번 미기재",IF(ISNA(MATCH(C1236,'연차관리대장'!$A$5:$A$204,0)),"대장에 없는 사번",IF(A1236="","사용일 미기재",IF(AND(F1236="연차",G1236=""),"일수 미기재",IF(AND(G1236&lt;&gt;"",ISNUMBER(SEARCH("반차",F1236)),N(G1236)&lt;&gt;0.5),"반차는 0.5일",""))))))</f>
        <v/>
      </c>
    </row>
    <row r="1237">
      <c r="A1237" s="7" t="n"/>
      <c r="B1237" s="7" t="n"/>
      <c r="C1237" s="12" t="n"/>
      <c r="D1237" s="12">
        <f>IF(C1237="","",IFERROR(INDEX('연차관리대장'!$B$5:$B$204,MATCH(C1237,'연차관리대장'!$A$5:$A$204,0)),""))</f>
        <v/>
      </c>
      <c r="E1237" s="12">
        <f>IF(C1237="","",IFERROR(INDEX('연차관리대장'!$C$5:$C$204,MATCH(C1237,'연차관리대장'!$A$5:$A$204,0)),""))</f>
        <v/>
      </c>
      <c r="F1237" s="12" t="n"/>
      <c r="G1237" s="12" t="n"/>
      <c r="H1237" s="12">
        <f>IF(F1237="","",IF(OR(F1237="오전 반차",F1237="오후 반차"),0.5,IF(F1237="연차",N(G1237),0)))</f>
        <v/>
      </c>
      <c r="I1237" s="7" t="n"/>
      <c r="J1237" s="12" t="n"/>
      <c r="K1237" s="12" t="n"/>
      <c r="L1237" s="14" t="n"/>
      <c r="M1237" s="12">
        <f>IF(AND(C1237="",F1237=""),"",IF(C1237="","사번 미기재",IF(ISNA(MATCH(C1237,'연차관리대장'!$A$5:$A$204,0)),"대장에 없는 사번",IF(A1237="","사용일 미기재",IF(AND(F1237="연차",G1237=""),"일수 미기재",IF(AND(G1237&lt;&gt;"",ISNUMBER(SEARCH("반차",F1237)),N(G1237)&lt;&gt;0.5),"반차는 0.5일",""))))))</f>
        <v/>
      </c>
    </row>
    <row r="1238">
      <c r="A1238" s="7" t="n"/>
      <c r="B1238" s="7" t="n"/>
      <c r="C1238" s="12" t="n"/>
      <c r="D1238" s="12">
        <f>IF(C1238="","",IFERROR(INDEX('연차관리대장'!$B$5:$B$204,MATCH(C1238,'연차관리대장'!$A$5:$A$204,0)),""))</f>
        <v/>
      </c>
      <c r="E1238" s="12">
        <f>IF(C1238="","",IFERROR(INDEX('연차관리대장'!$C$5:$C$204,MATCH(C1238,'연차관리대장'!$A$5:$A$204,0)),""))</f>
        <v/>
      </c>
      <c r="F1238" s="12" t="n"/>
      <c r="G1238" s="12" t="n"/>
      <c r="H1238" s="12">
        <f>IF(F1238="","",IF(OR(F1238="오전 반차",F1238="오후 반차"),0.5,IF(F1238="연차",N(G1238),0)))</f>
        <v/>
      </c>
      <c r="I1238" s="7" t="n"/>
      <c r="J1238" s="12" t="n"/>
      <c r="K1238" s="12" t="n"/>
      <c r="L1238" s="14" t="n"/>
      <c r="M1238" s="12">
        <f>IF(AND(C1238="",F1238=""),"",IF(C1238="","사번 미기재",IF(ISNA(MATCH(C1238,'연차관리대장'!$A$5:$A$204,0)),"대장에 없는 사번",IF(A1238="","사용일 미기재",IF(AND(F1238="연차",G1238=""),"일수 미기재",IF(AND(G1238&lt;&gt;"",ISNUMBER(SEARCH("반차",F1238)),N(G1238)&lt;&gt;0.5),"반차는 0.5일",""))))))</f>
        <v/>
      </c>
    </row>
    <row r="1239">
      <c r="A1239" s="7" t="n"/>
      <c r="B1239" s="7" t="n"/>
      <c r="C1239" s="12" t="n"/>
      <c r="D1239" s="12">
        <f>IF(C1239="","",IFERROR(INDEX('연차관리대장'!$B$5:$B$204,MATCH(C1239,'연차관리대장'!$A$5:$A$204,0)),""))</f>
        <v/>
      </c>
      <c r="E1239" s="12">
        <f>IF(C1239="","",IFERROR(INDEX('연차관리대장'!$C$5:$C$204,MATCH(C1239,'연차관리대장'!$A$5:$A$204,0)),""))</f>
        <v/>
      </c>
      <c r="F1239" s="12" t="n"/>
      <c r="G1239" s="12" t="n"/>
      <c r="H1239" s="12">
        <f>IF(F1239="","",IF(OR(F1239="오전 반차",F1239="오후 반차"),0.5,IF(F1239="연차",N(G1239),0)))</f>
        <v/>
      </c>
      <c r="I1239" s="7" t="n"/>
      <c r="J1239" s="12" t="n"/>
      <c r="K1239" s="12" t="n"/>
      <c r="L1239" s="14" t="n"/>
      <c r="M1239" s="12">
        <f>IF(AND(C1239="",F1239=""),"",IF(C1239="","사번 미기재",IF(ISNA(MATCH(C1239,'연차관리대장'!$A$5:$A$204,0)),"대장에 없는 사번",IF(A1239="","사용일 미기재",IF(AND(F1239="연차",G1239=""),"일수 미기재",IF(AND(G1239&lt;&gt;"",ISNUMBER(SEARCH("반차",F1239)),N(G1239)&lt;&gt;0.5),"반차는 0.5일",""))))))</f>
        <v/>
      </c>
    </row>
    <row r="1240">
      <c r="A1240" s="7" t="n"/>
      <c r="B1240" s="7" t="n"/>
      <c r="C1240" s="12" t="n"/>
      <c r="D1240" s="12">
        <f>IF(C1240="","",IFERROR(INDEX('연차관리대장'!$B$5:$B$204,MATCH(C1240,'연차관리대장'!$A$5:$A$204,0)),""))</f>
        <v/>
      </c>
      <c r="E1240" s="12">
        <f>IF(C1240="","",IFERROR(INDEX('연차관리대장'!$C$5:$C$204,MATCH(C1240,'연차관리대장'!$A$5:$A$204,0)),""))</f>
        <v/>
      </c>
      <c r="F1240" s="12" t="n"/>
      <c r="G1240" s="12" t="n"/>
      <c r="H1240" s="12">
        <f>IF(F1240="","",IF(OR(F1240="오전 반차",F1240="오후 반차"),0.5,IF(F1240="연차",N(G1240),0)))</f>
        <v/>
      </c>
      <c r="I1240" s="7" t="n"/>
      <c r="J1240" s="12" t="n"/>
      <c r="K1240" s="12" t="n"/>
      <c r="L1240" s="14" t="n"/>
      <c r="M1240" s="12">
        <f>IF(AND(C1240="",F1240=""),"",IF(C1240="","사번 미기재",IF(ISNA(MATCH(C1240,'연차관리대장'!$A$5:$A$204,0)),"대장에 없는 사번",IF(A1240="","사용일 미기재",IF(AND(F1240="연차",G1240=""),"일수 미기재",IF(AND(G1240&lt;&gt;"",ISNUMBER(SEARCH("반차",F1240)),N(G1240)&lt;&gt;0.5),"반차는 0.5일",""))))))</f>
        <v/>
      </c>
    </row>
    <row r="1241">
      <c r="A1241" s="7" t="n"/>
      <c r="B1241" s="7" t="n"/>
      <c r="C1241" s="12" t="n"/>
      <c r="D1241" s="12">
        <f>IF(C1241="","",IFERROR(INDEX('연차관리대장'!$B$5:$B$204,MATCH(C1241,'연차관리대장'!$A$5:$A$204,0)),""))</f>
        <v/>
      </c>
      <c r="E1241" s="12">
        <f>IF(C1241="","",IFERROR(INDEX('연차관리대장'!$C$5:$C$204,MATCH(C1241,'연차관리대장'!$A$5:$A$204,0)),""))</f>
        <v/>
      </c>
      <c r="F1241" s="12" t="n"/>
      <c r="G1241" s="12" t="n"/>
      <c r="H1241" s="12">
        <f>IF(F1241="","",IF(OR(F1241="오전 반차",F1241="오후 반차"),0.5,IF(F1241="연차",N(G1241),0)))</f>
        <v/>
      </c>
      <c r="I1241" s="7" t="n"/>
      <c r="J1241" s="12" t="n"/>
      <c r="K1241" s="12" t="n"/>
      <c r="L1241" s="14" t="n"/>
      <c r="M1241" s="12">
        <f>IF(AND(C1241="",F1241=""),"",IF(C1241="","사번 미기재",IF(ISNA(MATCH(C1241,'연차관리대장'!$A$5:$A$204,0)),"대장에 없는 사번",IF(A1241="","사용일 미기재",IF(AND(F1241="연차",G1241=""),"일수 미기재",IF(AND(G1241&lt;&gt;"",ISNUMBER(SEARCH("반차",F1241)),N(G1241)&lt;&gt;0.5),"반차는 0.5일",""))))))</f>
        <v/>
      </c>
    </row>
    <row r="1242">
      <c r="A1242" s="7" t="n"/>
      <c r="B1242" s="7" t="n"/>
      <c r="C1242" s="12" t="n"/>
      <c r="D1242" s="12">
        <f>IF(C1242="","",IFERROR(INDEX('연차관리대장'!$B$5:$B$204,MATCH(C1242,'연차관리대장'!$A$5:$A$204,0)),""))</f>
        <v/>
      </c>
      <c r="E1242" s="12">
        <f>IF(C1242="","",IFERROR(INDEX('연차관리대장'!$C$5:$C$204,MATCH(C1242,'연차관리대장'!$A$5:$A$204,0)),""))</f>
        <v/>
      </c>
      <c r="F1242" s="12" t="n"/>
      <c r="G1242" s="12" t="n"/>
      <c r="H1242" s="12">
        <f>IF(F1242="","",IF(OR(F1242="오전 반차",F1242="오후 반차"),0.5,IF(F1242="연차",N(G1242),0)))</f>
        <v/>
      </c>
      <c r="I1242" s="7" t="n"/>
      <c r="J1242" s="12" t="n"/>
      <c r="K1242" s="12" t="n"/>
      <c r="L1242" s="14" t="n"/>
      <c r="M1242" s="12">
        <f>IF(AND(C1242="",F1242=""),"",IF(C1242="","사번 미기재",IF(ISNA(MATCH(C1242,'연차관리대장'!$A$5:$A$204,0)),"대장에 없는 사번",IF(A1242="","사용일 미기재",IF(AND(F1242="연차",G1242=""),"일수 미기재",IF(AND(G1242&lt;&gt;"",ISNUMBER(SEARCH("반차",F1242)),N(G1242)&lt;&gt;0.5),"반차는 0.5일",""))))))</f>
        <v/>
      </c>
    </row>
    <row r="1243">
      <c r="A1243" s="7" t="n"/>
      <c r="B1243" s="7" t="n"/>
      <c r="C1243" s="12" t="n"/>
      <c r="D1243" s="12">
        <f>IF(C1243="","",IFERROR(INDEX('연차관리대장'!$B$5:$B$204,MATCH(C1243,'연차관리대장'!$A$5:$A$204,0)),""))</f>
        <v/>
      </c>
      <c r="E1243" s="12">
        <f>IF(C1243="","",IFERROR(INDEX('연차관리대장'!$C$5:$C$204,MATCH(C1243,'연차관리대장'!$A$5:$A$204,0)),""))</f>
        <v/>
      </c>
      <c r="F1243" s="12" t="n"/>
      <c r="G1243" s="12" t="n"/>
      <c r="H1243" s="12">
        <f>IF(F1243="","",IF(OR(F1243="오전 반차",F1243="오후 반차"),0.5,IF(F1243="연차",N(G1243),0)))</f>
        <v/>
      </c>
      <c r="I1243" s="7" t="n"/>
      <c r="J1243" s="12" t="n"/>
      <c r="K1243" s="12" t="n"/>
      <c r="L1243" s="14" t="n"/>
      <c r="M1243" s="12">
        <f>IF(AND(C1243="",F1243=""),"",IF(C1243="","사번 미기재",IF(ISNA(MATCH(C1243,'연차관리대장'!$A$5:$A$204,0)),"대장에 없는 사번",IF(A1243="","사용일 미기재",IF(AND(F1243="연차",G1243=""),"일수 미기재",IF(AND(G1243&lt;&gt;"",ISNUMBER(SEARCH("반차",F1243)),N(G1243)&lt;&gt;0.5),"반차는 0.5일",""))))))</f>
        <v/>
      </c>
    </row>
    <row r="1244">
      <c r="A1244" s="7" t="n"/>
      <c r="B1244" s="7" t="n"/>
      <c r="C1244" s="12" t="n"/>
      <c r="D1244" s="12">
        <f>IF(C1244="","",IFERROR(INDEX('연차관리대장'!$B$5:$B$204,MATCH(C1244,'연차관리대장'!$A$5:$A$204,0)),""))</f>
        <v/>
      </c>
      <c r="E1244" s="12">
        <f>IF(C1244="","",IFERROR(INDEX('연차관리대장'!$C$5:$C$204,MATCH(C1244,'연차관리대장'!$A$5:$A$204,0)),""))</f>
        <v/>
      </c>
      <c r="F1244" s="12" t="n"/>
      <c r="G1244" s="12" t="n"/>
      <c r="H1244" s="12">
        <f>IF(F1244="","",IF(OR(F1244="오전 반차",F1244="오후 반차"),0.5,IF(F1244="연차",N(G1244),0)))</f>
        <v/>
      </c>
      <c r="I1244" s="7" t="n"/>
      <c r="J1244" s="12" t="n"/>
      <c r="K1244" s="12" t="n"/>
      <c r="L1244" s="14" t="n"/>
      <c r="M1244" s="12">
        <f>IF(AND(C1244="",F1244=""),"",IF(C1244="","사번 미기재",IF(ISNA(MATCH(C1244,'연차관리대장'!$A$5:$A$204,0)),"대장에 없는 사번",IF(A1244="","사용일 미기재",IF(AND(F1244="연차",G1244=""),"일수 미기재",IF(AND(G1244&lt;&gt;"",ISNUMBER(SEARCH("반차",F1244)),N(G1244)&lt;&gt;0.5),"반차는 0.5일",""))))))</f>
        <v/>
      </c>
    </row>
    <row r="1245">
      <c r="A1245" s="7" t="n"/>
      <c r="B1245" s="7" t="n"/>
      <c r="C1245" s="12" t="n"/>
      <c r="D1245" s="12">
        <f>IF(C1245="","",IFERROR(INDEX('연차관리대장'!$B$5:$B$204,MATCH(C1245,'연차관리대장'!$A$5:$A$204,0)),""))</f>
        <v/>
      </c>
      <c r="E1245" s="12">
        <f>IF(C1245="","",IFERROR(INDEX('연차관리대장'!$C$5:$C$204,MATCH(C1245,'연차관리대장'!$A$5:$A$204,0)),""))</f>
        <v/>
      </c>
      <c r="F1245" s="12" t="n"/>
      <c r="G1245" s="12" t="n"/>
      <c r="H1245" s="12">
        <f>IF(F1245="","",IF(OR(F1245="오전 반차",F1245="오후 반차"),0.5,IF(F1245="연차",N(G1245),0)))</f>
        <v/>
      </c>
      <c r="I1245" s="7" t="n"/>
      <c r="J1245" s="12" t="n"/>
      <c r="K1245" s="12" t="n"/>
      <c r="L1245" s="14" t="n"/>
      <c r="M1245" s="12">
        <f>IF(AND(C1245="",F1245=""),"",IF(C1245="","사번 미기재",IF(ISNA(MATCH(C1245,'연차관리대장'!$A$5:$A$204,0)),"대장에 없는 사번",IF(A1245="","사용일 미기재",IF(AND(F1245="연차",G1245=""),"일수 미기재",IF(AND(G1245&lt;&gt;"",ISNUMBER(SEARCH("반차",F1245)),N(G1245)&lt;&gt;0.5),"반차는 0.5일",""))))))</f>
        <v/>
      </c>
    </row>
    <row r="1246">
      <c r="A1246" s="7" t="n"/>
      <c r="B1246" s="7" t="n"/>
      <c r="C1246" s="12" t="n"/>
      <c r="D1246" s="12">
        <f>IF(C1246="","",IFERROR(INDEX('연차관리대장'!$B$5:$B$204,MATCH(C1246,'연차관리대장'!$A$5:$A$204,0)),""))</f>
        <v/>
      </c>
      <c r="E1246" s="12">
        <f>IF(C1246="","",IFERROR(INDEX('연차관리대장'!$C$5:$C$204,MATCH(C1246,'연차관리대장'!$A$5:$A$204,0)),""))</f>
        <v/>
      </c>
      <c r="F1246" s="12" t="n"/>
      <c r="G1246" s="12" t="n"/>
      <c r="H1246" s="12">
        <f>IF(F1246="","",IF(OR(F1246="오전 반차",F1246="오후 반차"),0.5,IF(F1246="연차",N(G1246),0)))</f>
        <v/>
      </c>
      <c r="I1246" s="7" t="n"/>
      <c r="J1246" s="12" t="n"/>
      <c r="K1246" s="12" t="n"/>
      <c r="L1246" s="14" t="n"/>
      <c r="M1246" s="12">
        <f>IF(AND(C1246="",F1246=""),"",IF(C1246="","사번 미기재",IF(ISNA(MATCH(C1246,'연차관리대장'!$A$5:$A$204,0)),"대장에 없는 사번",IF(A1246="","사용일 미기재",IF(AND(F1246="연차",G1246=""),"일수 미기재",IF(AND(G1246&lt;&gt;"",ISNUMBER(SEARCH("반차",F1246)),N(G1246)&lt;&gt;0.5),"반차는 0.5일",""))))))</f>
        <v/>
      </c>
    </row>
    <row r="1247">
      <c r="A1247" s="7" t="n"/>
      <c r="B1247" s="7" t="n"/>
      <c r="C1247" s="12" t="n"/>
      <c r="D1247" s="12">
        <f>IF(C1247="","",IFERROR(INDEX('연차관리대장'!$B$5:$B$204,MATCH(C1247,'연차관리대장'!$A$5:$A$204,0)),""))</f>
        <v/>
      </c>
      <c r="E1247" s="12">
        <f>IF(C1247="","",IFERROR(INDEX('연차관리대장'!$C$5:$C$204,MATCH(C1247,'연차관리대장'!$A$5:$A$204,0)),""))</f>
        <v/>
      </c>
      <c r="F1247" s="12" t="n"/>
      <c r="G1247" s="12" t="n"/>
      <c r="H1247" s="12">
        <f>IF(F1247="","",IF(OR(F1247="오전 반차",F1247="오후 반차"),0.5,IF(F1247="연차",N(G1247),0)))</f>
        <v/>
      </c>
      <c r="I1247" s="7" t="n"/>
      <c r="J1247" s="12" t="n"/>
      <c r="K1247" s="12" t="n"/>
      <c r="L1247" s="14" t="n"/>
      <c r="M1247" s="12">
        <f>IF(AND(C1247="",F1247=""),"",IF(C1247="","사번 미기재",IF(ISNA(MATCH(C1247,'연차관리대장'!$A$5:$A$204,0)),"대장에 없는 사번",IF(A1247="","사용일 미기재",IF(AND(F1247="연차",G1247=""),"일수 미기재",IF(AND(G1247&lt;&gt;"",ISNUMBER(SEARCH("반차",F1247)),N(G1247)&lt;&gt;0.5),"반차는 0.5일",""))))))</f>
        <v/>
      </c>
    </row>
    <row r="1248">
      <c r="A1248" s="7" t="n"/>
      <c r="B1248" s="7" t="n"/>
      <c r="C1248" s="12" t="n"/>
      <c r="D1248" s="12">
        <f>IF(C1248="","",IFERROR(INDEX('연차관리대장'!$B$5:$B$204,MATCH(C1248,'연차관리대장'!$A$5:$A$204,0)),""))</f>
        <v/>
      </c>
      <c r="E1248" s="12">
        <f>IF(C1248="","",IFERROR(INDEX('연차관리대장'!$C$5:$C$204,MATCH(C1248,'연차관리대장'!$A$5:$A$204,0)),""))</f>
        <v/>
      </c>
      <c r="F1248" s="12" t="n"/>
      <c r="G1248" s="12" t="n"/>
      <c r="H1248" s="12">
        <f>IF(F1248="","",IF(OR(F1248="오전 반차",F1248="오후 반차"),0.5,IF(F1248="연차",N(G1248),0)))</f>
        <v/>
      </c>
      <c r="I1248" s="7" t="n"/>
      <c r="J1248" s="12" t="n"/>
      <c r="K1248" s="12" t="n"/>
      <c r="L1248" s="14" t="n"/>
      <c r="M1248" s="12">
        <f>IF(AND(C1248="",F1248=""),"",IF(C1248="","사번 미기재",IF(ISNA(MATCH(C1248,'연차관리대장'!$A$5:$A$204,0)),"대장에 없는 사번",IF(A1248="","사용일 미기재",IF(AND(F1248="연차",G1248=""),"일수 미기재",IF(AND(G1248&lt;&gt;"",ISNUMBER(SEARCH("반차",F1248)),N(G1248)&lt;&gt;0.5),"반차는 0.5일",""))))))</f>
        <v/>
      </c>
    </row>
    <row r="1249">
      <c r="A1249" s="7" t="n"/>
      <c r="B1249" s="7" t="n"/>
      <c r="C1249" s="12" t="n"/>
      <c r="D1249" s="12">
        <f>IF(C1249="","",IFERROR(INDEX('연차관리대장'!$B$5:$B$204,MATCH(C1249,'연차관리대장'!$A$5:$A$204,0)),""))</f>
        <v/>
      </c>
      <c r="E1249" s="12">
        <f>IF(C1249="","",IFERROR(INDEX('연차관리대장'!$C$5:$C$204,MATCH(C1249,'연차관리대장'!$A$5:$A$204,0)),""))</f>
        <v/>
      </c>
      <c r="F1249" s="12" t="n"/>
      <c r="G1249" s="12" t="n"/>
      <c r="H1249" s="12">
        <f>IF(F1249="","",IF(OR(F1249="오전 반차",F1249="오후 반차"),0.5,IF(F1249="연차",N(G1249),0)))</f>
        <v/>
      </c>
      <c r="I1249" s="7" t="n"/>
      <c r="J1249" s="12" t="n"/>
      <c r="K1249" s="12" t="n"/>
      <c r="L1249" s="14" t="n"/>
      <c r="M1249" s="12">
        <f>IF(AND(C1249="",F1249=""),"",IF(C1249="","사번 미기재",IF(ISNA(MATCH(C1249,'연차관리대장'!$A$5:$A$204,0)),"대장에 없는 사번",IF(A1249="","사용일 미기재",IF(AND(F1249="연차",G1249=""),"일수 미기재",IF(AND(G1249&lt;&gt;"",ISNUMBER(SEARCH("반차",F1249)),N(G1249)&lt;&gt;0.5),"반차는 0.5일",""))))))</f>
        <v/>
      </c>
    </row>
    <row r="1250">
      <c r="A1250" s="7" t="n"/>
      <c r="B1250" s="7" t="n"/>
      <c r="C1250" s="12" t="n"/>
      <c r="D1250" s="12">
        <f>IF(C1250="","",IFERROR(INDEX('연차관리대장'!$B$5:$B$204,MATCH(C1250,'연차관리대장'!$A$5:$A$204,0)),""))</f>
        <v/>
      </c>
      <c r="E1250" s="12">
        <f>IF(C1250="","",IFERROR(INDEX('연차관리대장'!$C$5:$C$204,MATCH(C1250,'연차관리대장'!$A$5:$A$204,0)),""))</f>
        <v/>
      </c>
      <c r="F1250" s="12" t="n"/>
      <c r="G1250" s="12" t="n"/>
      <c r="H1250" s="12">
        <f>IF(F1250="","",IF(OR(F1250="오전 반차",F1250="오후 반차"),0.5,IF(F1250="연차",N(G1250),0)))</f>
        <v/>
      </c>
      <c r="I1250" s="7" t="n"/>
      <c r="J1250" s="12" t="n"/>
      <c r="K1250" s="12" t="n"/>
      <c r="L1250" s="14" t="n"/>
      <c r="M1250" s="12">
        <f>IF(AND(C1250="",F1250=""),"",IF(C1250="","사번 미기재",IF(ISNA(MATCH(C1250,'연차관리대장'!$A$5:$A$204,0)),"대장에 없는 사번",IF(A1250="","사용일 미기재",IF(AND(F1250="연차",G1250=""),"일수 미기재",IF(AND(G1250&lt;&gt;"",ISNUMBER(SEARCH("반차",F1250)),N(G1250)&lt;&gt;0.5),"반차는 0.5일",""))))))</f>
        <v/>
      </c>
    </row>
    <row r="1251">
      <c r="A1251" s="7" t="n"/>
      <c r="B1251" s="7" t="n"/>
      <c r="C1251" s="12" t="n"/>
      <c r="D1251" s="12">
        <f>IF(C1251="","",IFERROR(INDEX('연차관리대장'!$B$5:$B$204,MATCH(C1251,'연차관리대장'!$A$5:$A$204,0)),""))</f>
        <v/>
      </c>
      <c r="E1251" s="12">
        <f>IF(C1251="","",IFERROR(INDEX('연차관리대장'!$C$5:$C$204,MATCH(C1251,'연차관리대장'!$A$5:$A$204,0)),""))</f>
        <v/>
      </c>
      <c r="F1251" s="12" t="n"/>
      <c r="G1251" s="12" t="n"/>
      <c r="H1251" s="12">
        <f>IF(F1251="","",IF(OR(F1251="오전 반차",F1251="오후 반차"),0.5,IF(F1251="연차",N(G1251),0)))</f>
        <v/>
      </c>
      <c r="I1251" s="7" t="n"/>
      <c r="J1251" s="12" t="n"/>
      <c r="K1251" s="12" t="n"/>
      <c r="L1251" s="14" t="n"/>
      <c r="M1251" s="12">
        <f>IF(AND(C1251="",F1251=""),"",IF(C1251="","사번 미기재",IF(ISNA(MATCH(C1251,'연차관리대장'!$A$5:$A$204,0)),"대장에 없는 사번",IF(A1251="","사용일 미기재",IF(AND(F1251="연차",G1251=""),"일수 미기재",IF(AND(G1251&lt;&gt;"",ISNUMBER(SEARCH("반차",F1251)),N(G1251)&lt;&gt;0.5),"반차는 0.5일",""))))))</f>
        <v/>
      </c>
    </row>
    <row r="1252">
      <c r="A1252" s="7" t="n"/>
      <c r="B1252" s="7" t="n"/>
      <c r="C1252" s="12" t="n"/>
      <c r="D1252" s="12">
        <f>IF(C1252="","",IFERROR(INDEX('연차관리대장'!$B$5:$B$204,MATCH(C1252,'연차관리대장'!$A$5:$A$204,0)),""))</f>
        <v/>
      </c>
      <c r="E1252" s="12">
        <f>IF(C1252="","",IFERROR(INDEX('연차관리대장'!$C$5:$C$204,MATCH(C1252,'연차관리대장'!$A$5:$A$204,0)),""))</f>
        <v/>
      </c>
      <c r="F1252" s="12" t="n"/>
      <c r="G1252" s="12" t="n"/>
      <c r="H1252" s="12">
        <f>IF(F1252="","",IF(OR(F1252="오전 반차",F1252="오후 반차"),0.5,IF(F1252="연차",N(G1252),0)))</f>
        <v/>
      </c>
      <c r="I1252" s="7" t="n"/>
      <c r="J1252" s="12" t="n"/>
      <c r="K1252" s="12" t="n"/>
      <c r="L1252" s="14" t="n"/>
      <c r="M1252" s="12">
        <f>IF(AND(C1252="",F1252=""),"",IF(C1252="","사번 미기재",IF(ISNA(MATCH(C1252,'연차관리대장'!$A$5:$A$204,0)),"대장에 없는 사번",IF(A1252="","사용일 미기재",IF(AND(F1252="연차",G1252=""),"일수 미기재",IF(AND(G1252&lt;&gt;"",ISNUMBER(SEARCH("반차",F1252)),N(G1252)&lt;&gt;0.5),"반차는 0.5일",""))))))</f>
        <v/>
      </c>
    </row>
    <row r="1253">
      <c r="A1253" s="7" t="n"/>
      <c r="B1253" s="7" t="n"/>
      <c r="C1253" s="12" t="n"/>
      <c r="D1253" s="12">
        <f>IF(C1253="","",IFERROR(INDEX('연차관리대장'!$B$5:$B$204,MATCH(C1253,'연차관리대장'!$A$5:$A$204,0)),""))</f>
        <v/>
      </c>
      <c r="E1253" s="12">
        <f>IF(C1253="","",IFERROR(INDEX('연차관리대장'!$C$5:$C$204,MATCH(C1253,'연차관리대장'!$A$5:$A$204,0)),""))</f>
        <v/>
      </c>
      <c r="F1253" s="12" t="n"/>
      <c r="G1253" s="12" t="n"/>
      <c r="H1253" s="12">
        <f>IF(F1253="","",IF(OR(F1253="오전 반차",F1253="오후 반차"),0.5,IF(F1253="연차",N(G1253),0)))</f>
        <v/>
      </c>
      <c r="I1253" s="7" t="n"/>
      <c r="J1253" s="12" t="n"/>
      <c r="K1253" s="12" t="n"/>
      <c r="L1253" s="14" t="n"/>
      <c r="M1253" s="12">
        <f>IF(AND(C1253="",F1253=""),"",IF(C1253="","사번 미기재",IF(ISNA(MATCH(C1253,'연차관리대장'!$A$5:$A$204,0)),"대장에 없는 사번",IF(A1253="","사용일 미기재",IF(AND(F1253="연차",G1253=""),"일수 미기재",IF(AND(G1253&lt;&gt;"",ISNUMBER(SEARCH("반차",F1253)),N(G1253)&lt;&gt;0.5),"반차는 0.5일",""))))))</f>
        <v/>
      </c>
    </row>
    <row r="1254">
      <c r="A1254" s="7" t="n"/>
      <c r="B1254" s="7" t="n"/>
      <c r="C1254" s="12" t="n"/>
      <c r="D1254" s="12">
        <f>IF(C1254="","",IFERROR(INDEX('연차관리대장'!$B$5:$B$204,MATCH(C1254,'연차관리대장'!$A$5:$A$204,0)),""))</f>
        <v/>
      </c>
      <c r="E1254" s="12">
        <f>IF(C1254="","",IFERROR(INDEX('연차관리대장'!$C$5:$C$204,MATCH(C1254,'연차관리대장'!$A$5:$A$204,0)),""))</f>
        <v/>
      </c>
      <c r="F1254" s="12" t="n"/>
      <c r="G1254" s="12" t="n"/>
      <c r="H1254" s="12">
        <f>IF(F1254="","",IF(OR(F1254="오전 반차",F1254="오후 반차"),0.5,IF(F1254="연차",N(G1254),0)))</f>
        <v/>
      </c>
      <c r="I1254" s="7" t="n"/>
      <c r="J1254" s="12" t="n"/>
      <c r="K1254" s="12" t="n"/>
      <c r="L1254" s="14" t="n"/>
      <c r="M1254" s="12">
        <f>IF(AND(C1254="",F1254=""),"",IF(C1254="","사번 미기재",IF(ISNA(MATCH(C1254,'연차관리대장'!$A$5:$A$204,0)),"대장에 없는 사번",IF(A1254="","사용일 미기재",IF(AND(F1254="연차",G1254=""),"일수 미기재",IF(AND(G1254&lt;&gt;"",ISNUMBER(SEARCH("반차",F1254)),N(G1254)&lt;&gt;0.5),"반차는 0.5일",""))))))</f>
        <v/>
      </c>
    </row>
    <row r="1255">
      <c r="A1255" s="7" t="n"/>
      <c r="B1255" s="7" t="n"/>
      <c r="C1255" s="12" t="n"/>
      <c r="D1255" s="12">
        <f>IF(C1255="","",IFERROR(INDEX('연차관리대장'!$B$5:$B$204,MATCH(C1255,'연차관리대장'!$A$5:$A$204,0)),""))</f>
        <v/>
      </c>
      <c r="E1255" s="12">
        <f>IF(C1255="","",IFERROR(INDEX('연차관리대장'!$C$5:$C$204,MATCH(C1255,'연차관리대장'!$A$5:$A$204,0)),""))</f>
        <v/>
      </c>
      <c r="F1255" s="12" t="n"/>
      <c r="G1255" s="12" t="n"/>
      <c r="H1255" s="12">
        <f>IF(F1255="","",IF(OR(F1255="오전 반차",F1255="오후 반차"),0.5,IF(F1255="연차",N(G1255),0)))</f>
        <v/>
      </c>
      <c r="I1255" s="7" t="n"/>
      <c r="J1255" s="12" t="n"/>
      <c r="K1255" s="12" t="n"/>
      <c r="L1255" s="14" t="n"/>
      <c r="M1255" s="12">
        <f>IF(AND(C1255="",F1255=""),"",IF(C1255="","사번 미기재",IF(ISNA(MATCH(C1255,'연차관리대장'!$A$5:$A$204,0)),"대장에 없는 사번",IF(A1255="","사용일 미기재",IF(AND(F1255="연차",G1255=""),"일수 미기재",IF(AND(G1255&lt;&gt;"",ISNUMBER(SEARCH("반차",F1255)),N(G1255)&lt;&gt;0.5),"반차는 0.5일",""))))))</f>
        <v/>
      </c>
    </row>
    <row r="1256">
      <c r="A1256" s="7" t="n"/>
      <c r="B1256" s="7" t="n"/>
      <c r="C1256" s="12" t="n"/>
      <c r="D1256" s="12">
        <f>IF(C1256="","",IFERROR(INDEX('연차관리대장'!$B$5:$B$204,MATCH(C1256,'연차관리대장'!$A$5:$A$204,0)),""))</f>
        <v/>
      </c>
      <c r="E1256" s="12">
        <f>IF(C1256="","",IFERROR(INDEX('연차관리대장'!$C$5:$C$204,MATCH(C1256,'연차관리대장'!$A$5:$A$204,0)),""))</f>
        <v/>
      </c>
      <c r="F1256" s="12" t="n"/>
      <c r="G1256" s="12" t="n"/>
      <c r="H1256" s="12">
        <f>IF(F1256="","",IF(OR(F1256="오전 반차",F1256="오후 반차"),0.5,IF(F1256="연차",N(G1256),0)))</f>
        <v/>
      </c>
      <c r="I1256" s="7" t="n"/>
      <c r="J1256" s="12" t="n"/>
      <c r="K1256" s="12" t="n"/>
      <c r="L1256" s="14" t="n"/>
      <c r="M1256" s="12">
        <f>IF(AND(C1256="",F1256=""),"",IF(C1256="","사번 미기재",IF(ISNA(MATCH(C1256,'연차관리대장'!$A$5:$A$204,0)),"대장에 없는 사번",IF(A1256="","사용일 미기재",IF(AND(F1256="연차",G1256=""),"일수 미기재",IF(AND(G1256&lt;&gt;"",ISNUMBER(SEARCH("반차",F1256)),N(G1256)&lt;&gt;0.5),"반차는 0.5일",""))))))</f>
        <v/>
      </c>
    </row>
    <row r="1257">
      <c r="A1257" s="7" t="n"/>
      <c r="B1257" s="7" t="n"/>
      <c r="C1257" s="12" t="n"/>
      <c r="D1257" s="12">
        <f>IF(C1257="","",IFERROR(INDEX('연차관리대장'!$B$5:$B$204,MATCH(C1257,'연차관리대장'!$A$5:$A$204,0)),""))</f>
        <v/>
      </c>
      <c r="E1257" s="12">
        <f>IF(C1257="","",IFERROR(INDEX('연차관리대장'!$C$5:$C$204,MATCH(C1257,'연차관리대장'!$A$5:$A$204,0)),""))</f>
        <v/>
      </c>
      <c r="F1257" s="12" t="n"/>
      <c r="G1257" s="12" t="n"/>
      <c r="H1257" s="12">
        <f>IF(F1257="","",IF(OR(F1257="오전 반차",F1257="오후 반차"),0.5,IF(F1257="연차",N(G1257),0)))</f>
        <v/>
      </c>
      <c r="I1257" s="7" t="n"/>
      <c r="J1257" s="12" t="n"/>
      <c r="K1257" s="12" t="n"/>
      <c r="L1257" s="14" t="n"/>
      <c r="M1257" s="12">
        <f>IF(AND(C1257="",F1257=""),"",IF(C1257="","사번 미기재",IF(ISNA(MATCH(C1257,'연차관리대장'!$A$5:$A$204,0)),"대장에 없는 사번",IF(A1257="","사용일 미기재",IF(AND(F1257="연차",G1257=""),"일수 미기재",IF(AND(G1257&lt;&gt;"",ISNUMBER(SEARCH("반차",F1257)),N(G1257)&lt;&gt;0.5),"반차는 0.5일",""))))))</f>
        <v/>
      </c>
    </row>
    <row r="1258">
      <c r="A1258" s="7" t="n"/>
      <c r="B1258" s="7" t="n"/>
      <c r="C1258" s="12" t="n"/>
      <c r="D1258" s="12">
        <f>IF(C1258="","",IFERROR(INDEX('연차관리대장'!$B$5:$B$204,MATCH(C1258,'연차관리대장'!$A$5:$A$204,0)),""))</f>
        <v/>
      </c>
      <c r="E1258" s="12">
        <f>IF(C1258="","",IFERROR(INDEX('연차관리대장'!$C$5:$C$204,MATCH(C1258,'연차관리대장'!$A$5:$A$204,0)),""))</f>
        <v/>
      </c>
      <c r="F1258" s="12" t="n"/>
      <c r="G1258" s="12" t="n"/>
      <c r="H1258" s="12">
        <f>IF(F1258="","",IF(OR(F1258="오전 반차",F1258="오후 반차"),0.5,IF(F1258="연차",N(G1258),0)))</f>
        <v/>
      </c>
      <c r="I1258" s="7" t="n"/>
      <c r="J1258" s="12" t="n"/>
      <c r="K1258" s="12" t="n"/>
      <c r="L1258" s="14" t="n"/>
      <c r="M1258" s="12">
        <f>IF(AND(C1258="",F1258=""),"",IF(C1258="","사번 미기재",IF(ISNA(MATCH(C1258,'연차관리대장'!$A$5:$A$204,0)),"대장에 없는 사번",IF(A1258="","사용일 미기재",IF(AND(F1258="연차",G1258=""),"일수 미기재",IF(AND(G1258&lt;&gt;"",ISNUMBER(SEARCH("반차",F1258)),N(G1258)&lt;&gt;0.5),"반차는 0.5일",""))))))</f>
        <v/>
      </c>
    </row>
    <row r="1259">
      <c r="A1259" s="7" t="n"/>
      <c r="B1259" s="7" t="n"/>
      <c r="C1259" s="12" t="n"/>
      <c r="D1259" s="12">
        <f>IF(C1259="","",IFERROR(INDEX('연차관리대장'!$B$5:$B$204,MATCH(C1259,'연차관리대장'!$A$5:$A$204,0)),""))</f>
        <v/>
      </c>
      <c r="E1259" s="12">
        <f>IF(C1259="","",IFERROR(INDEX('연차관리대장'!$C$5:$C$204,MATCH(C1259,'연차관리대장'!$A$5:$A$204,0)),""))</f>
        <v/>
      </c>
      <c r="F1259" s="12" t="n"/>
      <c r="G1259" s="12" t="n"/>
      <c r="H1259" s="12">
        <f>IF(F1259="","",IF(OR(F1259="오전 반차",F1259="오후 반차"),0.5,IF(F1259="연차",N(G1259),0)))</f>
        <v/>
      </c>
      <c r="I1259" s="7" t="n"/>
      <c r="J1259" s="12" t="n"/>
      <c r="K1259" s="12" t="n"/>
      <c r="L1259" s="14" t="n"/>
      <c r="M1259" s="12">
        <f>IF(AND(C1259="",F1259=""),"",IF(C1259="","사번 미기재",IF(ISNA(MATCH(C1259,'연차관리대장'!$A$5:$A$204,0)),"대장에 없는 사번",IF(A1259="","사용일 미기재",IF(AND(F1259="연차",G1259=""),"일수 미기재",IF(AND(G1259&lt;&gt;"",ISNUMBER(SEARCH("반차",F1259)),N(G1259)&lt;&gt;0.5),"반차는 0.5일",""))))))</f>
        <v/>
      </c>
    </row>
    <row r="1260">
      <c r="A1260" s="7" t="n"/>
      <c r="B1260" s="7" t="n"/>
      <c r="C1260" s="12" t="n"/>
      <c r="D1260" s="12">
        <f>IF(C1260="","",IFERROR(INDEX('연차관리대장'!$B$5:$B$204,MATCH(C1260,'연차관리대장'!$A$5:$A$204,0)),""))</f>
        <v/>
      </c>
      <c r="E1260" s="12">
        <f>IF(C1260="","",IFERROR(INDEX('연차관리대장'!$C$5:$C$204,MATCH(C1260,'연차관리대장'!$A$5:$A$204,0)),""))</f>
        <v/>
      </c>
      <c r="F1260" s="12" t="n"/>
      <c r="G1260" s="12" t="n"/>
      <c r="H1260" s="12">
        <f>IF(F1260="","",IF(OR(F1260="오전 반차",F1260="오후 반차"),0.5,IF(F1260="연차",N(G1260),0)))</f>
        <v/>
      </c>
      <c r="I1260" s="7" t="n"/>
      <c r="J1260" s="12" t="n"/>
      <c r="K1260" s="12" t="n"/>
      <c r="L1260" s="14" t="n"/>
      <c r="M1260" s="12">
        <f>IF(AND(C1260="",F1260=""),"",IF(C1260="","사번 미기재",IF(ISNA(MATCH(C1260,'연차관리대장'!$A$5:$A$204,0)),"대장에 없는 사번",IF(A1260="","사용일 미기재",IF(AND(F1260="연차",G1260=""),"일수 미기재",IF(AND(G1260&lt;&gt;"",ISNUMBER(SEARCH("반차",F1260)),N(G1260)&lt;&gt;0.5),"반차는 0.5일",""))))))</f>
        <v/>
      </c>
    </row>
    <row r="1261">
      <c r="A1261" s="7" t="n"/>
      <c r="B1261" s="7" t="n"/>
      <c r="C1261" s="12" t="n"/>
      <c r="D1261" s="12">
        <f>IF(C1261="","",IFERROR(INDEX('연차관리대장'!$B$5:$B$204,MATCH(C1261,'연차관리대장'!$A$5:$A$204,0)),""))</f>
        <v/>
      </c>
      <c r="E1261" s="12">
        <f>IF(C1261="","",IFERROR(INDEX('연차관리대장'!$C$5:$C$204,MATCH(C1261,'연차관리대장'!$A$5:$A$204,0)),""))</f>
        <v/>
      </c>
      <c r="F1261" s="12" t="n"/>
      <c r="G1261" s="12" t="n"/>
      <c r="H1261" s="12">
        <f>IF(F1261="","",IF(OR(F1261="오전 반차",F1261="오후 반차"),0.5,IF(F1261="연차",N(G1261),0)))</f>
        <v/>
      </c>
      <c r="I1261" s="7" t="n"/>
      <c r="J1261" s="12" t="n"/>
      <c r="K1261" s="12" t="n"/>
      <c r="L1261" s="14" t="n"/>
      <c r="M1261" s="12">
        <f>IF(AND(C1261="",F1261=""),"",IF(C1261="","사번 미기재",IF(ISNA(MATCH(C1261,'연차관리대장'!$A$5:$A$204,0)),"대장에 없는 사번",IF(A1261="","사용일 미기재",IF(AND(F1261="연차",G1261=""),"일수 미기재",IF(AND(G1261&lt;&gt;"",ISNUMBER(SEARCH("반차",F1261)),N(G1261)&lt;&gt;0.5),"반차는 0.5일",""))))))</f>
        <v/>
      </c>
    </row>
    <row r="1262">
      <c r="A1262" s="7" t="n"/>
      <c r="B1262" s="7" t="n"/>
      <c r="C1262" s="12" t="n"/>
      <c r="D1262" s="12">
        <f>IF(C1262="","",IFERROR(INDEX('연차관리대장'!$B$5:$B$204,MATCH(C1262,'연차관리대장'!$A$5:$A$204,0)),""))</f>
        <v/>
      </c>
      <c r="E1262" s="12">
        <f>IF(C1262="","",IFERROR(INDEX('연차관리대장'!$C$5:$C$204,MATCH(C1262,'연차관리대장'!$A$5:$A$204,0)),""))</f>
        <v/>
      </c>
      <c r="F1262" s="12" t="n"/>
      <c r="G1262" s="12" t="n"/>
      <c r="H1262" s="12">
        <f>IF(F1262="","",IF(OR(F1262="오전 반차",F1262="오후 반차"),0.5,IF(F1262="연차",N(G1262),0)))</f>
        <v/>
      </c>
      <c r="I1262" s="7" t="n"/>
      <c r="J1262" s="12" t="n"/>
      <c r="K1262" s="12" t="n"/>
      <c r="L1262" s="14" t="n"/>
      <c r="M1262" s="12">
        <f>IF(AND(C1262="",F1262=""),"",IF(C1262="","사번 미기재",IF(ISNA(MATCH(C1262,'연차관리대장'!$A$5:$A$204,0)),"대장에 없는 사번",IF(A1262="","사용일 미기재",IF(AND(F1262="연차",G1262=""),"일수 미기재",IF(AND(G1262&lt;&gt;"",ISNUMBER(SEARCH("반차",F1262)),N(G1262)&lt;&gt;0.5),"반차는 0.5일",""))))))</f>
        <v/>
      </c>
    </row>
    <row r="1263">
      <c r="A1263" s="7" t="n"/>
      <c r="B1263" s="7" t="n"/>
      <c r="C1263" s="12" t="n"/>
      <c r="D1263" s="12">
        <f>IF(C1263="","",IFERROR(INDEX('연차관리대장'!$B$5:$B$204,MATCH(C1263,'연차관리대장'!$A$5:$A$204,0)),""))</f>
        <v/>
      </c>
      <c r="E1263" s="12">
        <f>IF(C1263="","",IFERROR(INDEX('연차관리대장'!$C$5:$C$204,MATCH(C1263,'연차관리대장'!$A$5:$A$204,0)),""))</f>
        <v/>
      </c>
      <c r="F1263" s="12" t="n"/>
      <c r="G1263" s="12" t="n"/>
      <c r="H1263" s="12">
        <f>IF(F1263="","",IF(OR(F1263="오전 반차",F1263="오후 반차"),0.5,IF(F1263="연차",N(G1263),0)))</f>
        <v/>
      </c>
      <c r="I1263" s="7" t="n"/>
      <c r="J1263" s="12" t="n"/>
      <c r="K1263" s="12" t="n"/>
      <c r="L1263" s="14" t="n"/>
      <c r="M1263" s="12">
        <f>IF(AND(C1263="",F1263=""),"",IF(C1263="","사번 미기재",IF(ISNA(MATCH(C1263,'연차관리대장'!$A$5:$A$204,0)),"대장에 없는 사번",IF(A1263="","사용일 미기재",IF(AND(F1263="연차",G1263=""),"일수 미기재",IF(AND(G1263&lt;&gt;"",ISNUMBER(SEARCH("반차",F1263)),N(G1263)&lt;&gt;0.5),"반차는 0.5일",""))))))</f>
        <v/>
      </c>
    </row>
    <row r="1264">
      <c r="A1264" s="7" t="n"/>
      <c r="B1264" s="7" t="n"/>
      <c r="C1264" s="12" t="n"/>
      <c r="D1264" s="12">
        <f>IF(C1264="","",IFERROR(INDEX('연차관리대장'!$B$5:$B$204,MATCH(C1264,'연차관리대장'!$A$5:$A$204,0)),""))</f>
        <v/>
      </c>
      <c r="E1264" s="12">
        <f>IF(C1264="","",IFERROR(INDEX('연차관리대장'!$C$5:$C$204,MATCH(C1264,'연차관리대장'!$A$5:$A$204,0)),""))</f>
        <v/>
      </c>
      <c r="F1264" s="12" t="n"/>
      <c r="G1264" s="12" t="n"/>
      <c r="H1264" s="12">
        <f>IF(F1264="","",IF(OR(F1264="오전 반차",F1264="오후 반차"),0.5,IF(F1264="연차",N(G1264),0)))</f>
        <v/>
      </c>
      <c r="I1264" s="7" t="n"/>
      <c r="J1264" s="12" t="n"/>
      <c r="K1264" s="12" t="n"/>
      <c r="L1264" s="14" t="n"/>
      <c r="M1264" s="12">
        <f>IF(AND(C1264="",F1264=""),"",IF(C1264="","사번 미기재",IF(ISNA(MATCH(C1264,'연차관리대장'!$A$5:$A$204,0)),"대장에 없는 사번",IF(A1264="","사용일 미기재",IF(AND(F1264="연차",G1264=""),"일수 미기재",IF(AND(G1264&lt;&gt;"",ISNUMBER(SEARCH("반차",F1264)),N(G1264)&lt;&gt;0.5),"반차는 0.5일",""))))))</f>
        <v/>
      </c>
    </row>
    <row r="1265">
      <c r="A1265" s="7" t="n"/>
      <c r="B1265" s="7" t="n"/>
      <c r="C1265" s="12" t="n"/>
      <c r="D1265" s="12">
        <f>IF(C1265="","",IFERROR(INDEX('연차관리대장'!$B$5:$B$204,MATCH(C1265,'연차관리대장'!$A$5:$A$204,0)),""))</f>
        <v/>
      </c>
      <c r="E1265" s="12">
        <f>IF(C1265="","",IFERROR(INDEX('연차관리대장'!$C$5:$C$204,MATCH(C1265,'연차관리대장'!$A$5:$A$204,0)),""))</f>
        <v/>
      </c>
      <c r="F1265" s="12" t="n"/>
      <c r="G1265" s="12" t="n"/>
      <c r="H1265" s="12">
        <f>IF(F1265="","",IF(OR(F1265="오전 반차",F1265="오후 반차"),0.5,IF(F1265="연차",N(G1265),0)))</f>
        <v/>
      </c>
      <c r="I1265" s="7" t="n"/>
      <c r="J1265" s="12" t="n"/>
      <c r="K1265" s="12" t="n"/>
      <c r="L1265" s="14" t="n"/>
      <c r="M1265" s="12">
        <f>IF(AND(C1265="",F1265=""),"",IF(C1265="","사번 미기재",IF(ISNA(MATCH(C1265,'연차관리대장'!$A$5:$A$204,0)),"대장에 없는 사번",IF(A1265="","사용일 미기재",IF(AND(F1265="연차",G1265=""),"일수 미기재",IF(AND(G1265&lt;&gt;"",ISNUMBER(SEARCH("반차",F1265)),N(G1265)&lt;&gt;0.5),"반차는 0.5일",""))))))</f>
        <v/>
      </c>
    </row>
    <row r="1266">
      <c r="A1266" s="7" t="n"/>
      <c r="B1266" s="7" t="n"/>
      <c r="C1266" s="12" t="n"/>
      <c r="D1266" s="12">
        <f>IF(C1266="","",IFERROR(INDEX('연차관리대장'!$B$5:$B$204,MATCH(C1266,'연차관리대장'!$A$5:$A$204,0)),""))</f>
        <v/>
      </c>
      <c r="E1266" s="12">
        <f>IF(C1266="","",IFERROR(INDEX('연차관리대장'!$C$5:$C$204,MATCH(C1266,'연차관리대장'!$A$5:$A$204,0)),""))</f>
        <v/>
      </c>
      <c r="F1266" s="12" t="n"/>
      <c r="G1266" s="12" t="n"/>
      <c r="H1266" s="12">
        <f>IF(F1266="","",IF(OR(F1266="오전 반차",F1266="오후 반차"),0.5,IF(F1266="연차",N(G1266),0)))</f>
        <v/>
      </c>
      <c r="I1266" s="7" t="n"/>
      <c r="J1266" s="12" t="n"/>
      <c r="K1266" s="12" t="n"/>
      <c r="L1266" s="14" t="n"/>
      <c r="M1266" s="12">
        <f>IF(AND(C1266="",F1266=""),"",IF(C1266="","사번 미기재",IF(ISNA(MATCH(C1266,'연차관리대장'!$A$5:$A$204,0)),"대장에 없는 사번",IF(A1266="","사용일 미기재",IF(AND(F1266="연차",G1266=""),"일수 미기재",IF(AND(G1266&lt;&gt;"",ISNUMBER(SEARCH("반차",F1266)),N(G1266)&lt;&gt;0.5),"반차는 0.5일",""))))))</f>
        <v/>
      </c>
    </row>
    <row r="1267">
      <c r="A1267" s="7" t="n"/>
      <c r="B1267" s="7" t="n"/>
      <c r="C1267" s="12" t="n"/>
      <c r="D1267" s="12">
        <f>IF(C1267="","",IFERROR(INDEX('연차관리대장'!$B$5:$B$204,MATCH(C1267,'연차관리대장'!$A$5:$A$204,0)),""))</f>
        <v/>
      </c>
      <c r="E1267" s="12">
        <f>IF(C1267="","",IFERROR(INDEX('연차관리대장'!$C$5:$C$204,MATCH(C1267,'연차관리대장'!$A$5:$A$204,0)),""))</f>
        <v/>
      </c>
      <c r="F1267" s="12" t="n"/>
      <c r="G1267" s="12" t="n"/>
      <c r="H1267" s="12">
        <f>IF(F1267="","",IF(OR(F1267="오전 반차",F1267="오후 반차"),0.5,IF(F1267="연차",N(G1267),0)))</f>
        <v/>
      </c>
      <c r="I1267" s="7" t="n"/>
      <c r="J1267" s="12" t="n"/>
      <c r="K1267" s="12" t="n"/>
      <c r="L1267" s="14" t="n"/>
      <c r="M1267" s="12">
        <f>IF(AND(C1267="",F1267=""),"",IF(C1267="","사번 미기재",IF(ISNA(MATCH(C1267,'연차관리대장'!$A$5:$A$204,0)),"대장에 없는 사번",IF(A1267="","사용일 미기재",IF(AND(F1267="연차",G1267=""),"일수 미기재",IF(AND(G1267&lt;&gt;"",ISNUMBER(SEARCH("반차",F1267)),N(G1267)&lt;&gt;0.5),"반차는 0.5일",""))))))</f>
        <v/>
      </c>
    </row>
    <row r="1268">
      <c r="A1268" s="7" t="n"/>
      <c r="B1268" s="7" t="n"/>
      <c r="C1268" s="12" t="n"/>
      <c r="D1268" s="12">
        <f>IF(C1268="","",IFERROR(INDEX('연차관리대장'!$B$5:$B$204,MATCH(C1268,'연차관리대장'!$A$5:$A$204,0)),""))</f>
        <v/>
      </c>
      <c r="E1268" s="12">
        <f>IF(C1268="","",IFERROR(INDEX('연차관리대장'!$C$5:$C$204,MATCH(C1268,'연차관리대장'!$A$5:$A$204,0)),""))</f>
        <v/>
      </c>
      <c r="F1268" s="12" t="n"/>
      <c r="G1268" s="12" t="n"/>
      <c r="H1268" s="12">
        <f>IF(F1268="","",IF(OR(F1268="오전 반차",F1268="오후 반차"),0.5,IF(F1268="연차",N(G1268),0)))</f>
        <v/>
      </c>
      <c r="I1268" s="7" t="n"/>
      <c r="J1268" s="12" t="n"/>
      <c r="K1268" s="12" t="n"/>
      <c r="L1268" s="14" t="n"/>
      <c r="M1268" s="12">
        <f>IF(AND(C1268="",F1268=""),"",IF(C1268="","사번 미기재",IF(ISNA(MATCH(C1268,'연차관리대장'!$A$5:$A$204,0)),"대장에 없는 사번",IF(A1268="","사용일 미기재",IF(AND(F1268="연차",G1268=""),"일수 미기재",IF(AND(G1268&lt;&gt;"",ISNUMBER(SEARCH("반차",F1268)),N(G1268)&lt;&gt;0.5),"반차는 0.5일",""))))))</f>
        <v/>
      </c>
    </row>
    <row r="1269">
      <c r="A1269" s="7" t="n"/>
      <c r="B1269" s="7" t="n"/>
      <c r="C1269" s="12" t="n"/>
      <c r="D1269" s="12">
        <f>IF(C1269="","",IFERROR(INDEX('연차관리대장'!$B$5:$B$204,MATCH(C1269,'연차관리대장'!$A$5:$A$204,0)),""))</f>
        <v/>
      </c>
      <c r="E1269" s="12">
        <f>IF(C1269="","",IFERROR(INDEX('연차관리대장'!$C$5:$C$204,MATCH(C1269,'연차관리대장'!$A$5:$A$204,0)),""))</f>
        <v/>
      </c>
      <c r="F1269" s="12" t="n"/>
      <c r="G1269" s="12" t="n"/>
      <c r="H1269" s="12">
        <f>IF(F1269="","",IF(OR(F1269="오전 반차",F1269="오후 반차"),0.5,IF(F1269="연차",N(G1269),0)))</f>
        <v/>
      </c>
      <c r="I1269" s="7" t="n"/>
      <c r="J1269" s="12" t="n"/>
      <c r="K1269" s="12" t="n"/>
      <c r="L1269" s="14" t="n"/>
      <c r="M1269" s="12">
        <f>IF(AND(C1269="",F1269=""),"",IF(C1269="","사번 미기재",IF(ISNA(MATCH(C1269,'연차관리대장'!$A$5:$A$204,0)),"대장에 없는 사번",IF(A1269="","사용일 미기재",IF(AND(F1269="연차",G1269=""),"일수 미기재",IF(AND(G1269&lt;&gt;"",ISNUMBER(SEARCH("반차",F1269)),N(G1269)&lt;&gt;0.5),"반차는 0.5일",""))))))</f>
        <v/>
      </c>
    </row>
    <row r="1270">
      <c r="A1270" s="7" t="n"/>
      <c r="B1270" s="7" t="n"/>
      <c r="C1270" s="12" t="n"/>
      <c r="D1270" s="12">
        <f>IF(C1270="","",IFERROR(INDEX('연차관리대장'!$B$5:$B$204,MATCH(C1270,'연차관리대장'!$A$5:$A$204,0)),""))</f>
        <v/>
      </c>
      <c r="E1270" s="12">
        <f>IF(C1270="","",IFERROR(INDEX('연차관리대장'!$C$5:$C$204,MATCH(C1270,'연차관리대장'!$A$5:$A$204,0)),""))</f>
        <v/>
      </c>
      <c r="F1270" s="12" t="n"/>
      <c r="G1270" s="12" t="n"/>
      <c r="H1270" s="12">
        <f>IF(F1270="","",IF(OR(F1270="오전 반차",F1270="오후 반차"),0.5,IF(F1270="연차",N(G1270),0)))</f>
        <v/>
      </c>
      <c r="I1270" s="7" t="n"/>
      <c r="J1270" s="12" t="n"/>
      <c r="K1270" s="12" t="n"/>
      <c r="L1270" s="14" t="n"/>
      <c r="M1270" s="12">
        <f>IF(AND(C1270="",F1270=""),"",IF(C1270="","사번 미기재",IF(ISNA(MATCH(C1270,'연차관리대장'!$A$5:$A$204,0)),"대장에 없는 사번",IF(A1270="","사용일 미기재",IF(AND(F1270="연차",G1270=""),"일수 미기재",IF(AND(G1270&lt;&gt;"",ISNUMBER(SEARCH("반차",F1270)),N(G1270)&lt;&gt;0.5),"반차는 0.5일",""))))))</f>
        <v/>
      </c>
    </row>
    <row r="1271">
      <c r="A1271" s="7" t="n"/>
      <c r="B1271" s="7" t="n"/>
      <c r="C1271" s="12" t="n"/>
      <c r="D1271" s="12">
        <f>IF(C1271="","",IFERROR(INDEX('연차관리대장'!$B$5:$B$204,MATCH(C1271,'연차관리대장'!$A$5:$A$204,0)),""))</f>
        <v/>
      </c>
      <c r="E1271" s="12">
        <f>IF(C1271="","",IFERROR(INDEX('연차관리대장'!$C$5:$C$204,MATCH(C1271,'연차관리대장'!$A$5:$A$204,0)),""))</f>
        <v/>
      </c>
      <c r="F1271" s="12" t="n"/>
      <c r="G1271" s="12" t="n"/>
      <c r="H1271" s="12">
        <f>IF(F1271="","",IF(OR(F1271="오전 반차",F1271="오후 반차"),0.5,IF(F1271="연차",N(G1271),0)))</f>
        <v/>
      </c>
      <c r="I1271" s="7" t="n"/>
      <c r="J1271" s="12" t="n"/>
      <c r="K1271" s="12" t="n"/>
      <c r="L1271" s="14" t="n"/>
      <c r="M1271" s="12">
        <f>IF(AND(C1271="",F1271=""),"",IF(C1271="","사번 미기재",IF(ISNA(MATCH(C1271,'연차관리대장'!$A$5:$A$204,0)),"대장에 없는 사번",IF(A1271="","사용일 미기재",IF(AND(F1271="연차",G1271=""),"일수 미기재",IF(AND(G1271&lt;&gt;"",ISNUMBER(SEARCH("반차",F1271)),N(G1271)&lt;&gt;0.5),"반차는 0.5일",""))))))</f>
        <v/>
      </c>
    </row>
    <row r="1272">
      <c r="A1272" s="7" t="n"/>
      <c r="B1272" s="7" t="n"/>
      <c r="C1272" s="12" t="n"/>
      <c r="D1272" s="12">
        <f>IF(C1272="","",IFERROR(INDEX('연차관리대장'!$B$5:$B$204,MATCH(C1272,'연차관리대장'!$A$5:$A$204,0)),""))</f>
        <v/>
      </c>
      <c r="E1272" s="12">
        <f>IF(C1272="","",IFERROR(INDEX('연차관리대장'!$C$5:$C$204,MATCH(C1272,'연차관리대장'!$A$5:$A$204,0)),""))</f>
        <v/>
      </c>
      <c r="F1272" s="12" t="n"/>
      <c r="G1272" s="12" t="n"/>
      <c r="H1272" s="12">
        <f>IF(F1272="","",IF(OR(F1272="오전 반차",F1272="오후 반차"),0.5,IF(F1272="연차",N(G1272),0)))</f>
        <v/>
      </c>
      <c r="I1272" s="7" t="n"/>
      <c r="J1272" s="12" t="n"/>
      <c r="K1272" s="12" t="n"/>
      <c r="L1272" s="14" t="n"/>
      <c r="M1272" s="12">
        <f>IF(AND(C1272="",F1272=""),"",IF(C1272="","사번 미기재",IF(ISNA(MATCH(C1272,'연차관리대장'!$A$5:$A$204,0)),"대장에 없는 사번",IF(A1272="","사용일 미기재",IF(AND(F1272="연차",G1272=""),"일수 미기재",IF(AND(G1272&lt;&gt;"",ISNUMBER(SEARCH("반차",F1272)),N(G1272)&lt;&gt;0.5),"반차는 0.5일",""))))))</f>
        <v/>
      </c>
    </row>
    <row r="1273">
      <c r="A1273" s="7" t="n"/>
      <c r="B1273" s="7" t="n"/>
      <c r="C1273" s="12" t="n"/>
      <c r="D1273" s="12">
        <f>IF(C1273="","",IFERROR(INDEX('연차관리대장'!$B$5:$B$204,MATCH(C1273,'연차관리대장'!$A$5:$A$204,0)),""))</f>
        <v/>
      </c>
      <c r="E1273" s="12">
        <f>IF(C1273="","",IFERROR(INDEX('연차관리대장'!$C$5:$C$204,MATCH(C1273,'연차관리대장'!$A$5:$A$204,0)),""))</f>
        <v/>
      </c>
      <c r="F1273" s="12" t="n"/>
      <c r="G1273" s="12" t="n"/>
      <c r="H1273" s="12">
        <f>IF(F1273="","",IF(OR(F1273="오전 반차",F1273="오후 반차"),0.5,IF(F1273="연차",N(G1273),0)))</f>
        <v/>
      </c>
      <c r="I1273" s="7" t="n"/>
      <c r="J1273" s="12" t="n"/>
      <c r="K1273" s="12" t="n"/>
      <c r="L1273" s="14" t="n"/>
      <c r="M1273" s="12">
        <f>IF(AND(C1273="",F1273=""),"",IF(C1273="","사번 미기재",IF(ISNA(MATCH(C1273,'연차관리대장'!$A$5:$A$204,0)),"대장에 없는 사번",IF(A1273="","사용일 미기재",IF(AND(F1273="연차",G1273=""),"일수 미기재",IF(AND(G1273&lt;&gt;"",ISNUMBER(SEARCH("반차",F1273)),N(G1273)&lt;&gt;0.5),"반차는 0.5일",""))))))</f>
        <v/>
      </c>
    </row>
    <row r="1274">
      <c r="A1274" s="7" t="n"/>
      <c r="B1274" s="7" t="n"/>
      <c r="C1274" s="12" t="n"/>
      <c r="D1274" s="12">
        <f>IF(C1274="","",IFERROR(INDEX('연차관리대장'!$B$5:$B$204,MATCH(C1274,'연차관리대장'!$A$5:$A$204,0)),""))</f>
        <v/>
      </c>
      <c r="E1274" s="12">
        <f>IF(C1274="","",IFERROR(INDEX('연차관리대장'!$C$5:$C$204,MATCH(C1274,'연차관리대장'!$A$5:$A$204,0)),""))</f>
        <v/>
      </c>
      <c r="F1274" s="12" t="n"/>
      <c r="G1274" s="12" t="n"/>
      <c r="H1274" s="12">
        <f>IF(F1274="","",IF(OR(F1274="오전 반차",F1274="오후 반차"),0.5,IF(F1274="연차",N(G1274),0)))</f>
        <v/>
      </c>
      <c r="I1274" s="7" t="n"/>
      <c r="J1274" s="12" t="n"/>
      <c r="K1274" s="12" t="n"/>
      <c r="L1274" s="14" t="n"/>
      <c r="M1274" s="12">
        <f>IF(AND(C1274="",F1274=""),"",IF(C1274="","사번 미기재",IF(ISNA(MATCH(C1274,'연차관리대장'!$A$5:$A$204,0)),"대장에 없는 사번",IF(A1274="","사용일 미기재",IF(AND(F1274="연차",G1274=""),"일수 미기재",IF(AND(G1274&lt;&gt;"",ISNUMBER(SEARCH("반차",F1274)),N(G1274)&lt;&gt;0.5),"반차는 0.5일",""))))))</f>
        <v/>
      </c>
    </row>
    <row r="1275">
      <c r="A1275" s="7" t="n"/>
      <c r="B1275" s="7" t="n"/>
      <c r="C1275" s="12" t="n"/>
      <c r="D1275" s="12">
        <f>IF(C1275="","",IFERROR(INDEX('연차관리대장'!$B$5:$B$204,MATCH(C1275,'연차관리대장'!$A$5:$A$204,0)),""))</f>
        <v/>
      </c>
      <c r="E1275" s="12">
        <f>IF(C1275="","",IFERROR(INDEX('연차관리대장'!$C$5:$C$204,MATCH(C1275,'연차관리대장'!$A$5:$A$204,0)),""))</f>
        <v/>
      </c>
      <c r="F1275" s="12" t="n"/>
      <c r="G1275" s="12" t="n"/>
      <c r="H1275" s="12">
        <f>IF(F1275="","",IF(OR(F1275="오전 반차",F1275="오후 반차"),0.5,IF(F1275="연차",N(G1275),0)))</f>
        <v/>
      </c>
      <c r="I1275" s="7" t="n"/>
      <c r="J1275" s="12" t="n"/>
      <c r="K1275" s="12" t="n"/>
      <c r="L1275" s="14" t="n"/>
      <c r="M1275" s="12">
        <f>IF(AND(C1275="",F1275=""),"",IF(C1275="","사번 미기재",IF(ISNA(MATCH(C1275,'연차관리대장'!$A$5:$A$204,0)),"대장에 없는 사번",IF(A1275="","사용일 미기재",IF(AND(F1275="연차",G1275=""),"일수 미기재",IF(AND(G1275&lt;&gt;"",ISNUMBER(SEARCH("반차",F1275)),N(G1275)&lt;&gt;0.5),"반차는 0.5일",""))))))</f>
        <v/>
      </c>
    </row>
    <row r="1276">
      <c r="A1276" s="7" t="n"/>
      <c r="B1276" s="7" t="n"/>
      <c r="C1276" s="12" t="n"/>
      <c r="D1276" s="12">
        <f>IF(C1276="","",IFERROR(INDEX('연차관리대장'!$B$5:$B$204,MATCH(C1276,'연차관리대장'!$A$5:$A$204,0)),""))</f>
        <v/>
      </c>
      <c r="E1276" s="12">
        <f>IF(C1276="","",IFERROR(INDEX('연차관리대장'!$C$5:$C$204,MATCH(C1276,'연차관리대장'!$A$5:$A$204,0)),""))</f>
        <v/>
      </c>
      <c r="F1276" s="12" t="n"/>
      <c r="G1276" s="12" t="n"/>
      <c r="H1276" s="12">
        <f>IF(F1276="","",IF(OR(F1276="오전 반차",F1276="오후 반차"),0.5,IF(F1276="연차",N(G1276),0)))</f>
        <v/>
      </c>
      <c r="I1276" s="7" t="n"/>
      <c r="J1276" s="12" t="n"/>
      <c r="K1276" s="12" t="n"/>
      <c r="L1276" s="14" t="n"/>
      <c r="M1276" s="12">
        <f>IF(AND(C1276="",F1276=""),"",IF(C1276="","사번 미기재",IF(ISNA(MATCH(C1276,'연차관리대장'!$A$5:$A$204,0)),"대장에 없는 사번",IF(A1276="","사용일 미기재",IF(AND(F1276="연차",G1276=""),"일수 미기재",IF(AND(G1276&lt;&gt;"",ISNUMBER(SEARCH("반차",F1276)),N(G1276)&lt;&gt;0.5),"반차는 0.5일",""))))))</f>
        <v/>
      </c>
    </row>
    <row r="1277">
      <c r="A1277" s="7" t="n"/>
      <c r="B1277" s="7" t="n"/>
      <c r="C1277" s="12" t="n"/>
      <c r="D1277" s="12">
        <f>IF(C1277="","",IFERROR(INDEX('연차관리대장'!$B$5:$B$204,MATCH(C1277,'연차관리대장'!$A$5:$A$204,0)),""))</f>
        <v/>
      </c>
      <c r="E1277" s="12">
        <f>IF(C1277="","",IFERROR(INDEX('연차관리대장'!$C$5:$C$204,MATCH(C1277,'연차관리대장'!$A$5:$A$204,0)),""))</f>
        <v/>
      </c>
      <c r="F1277" s="12" t="n"/>
      <c r="G1277" s="12" t="n"/>
      <c r="H1277" s="12">
        <f>IF(F1277="","",IF(OR(F1277="오전 반차",F1277="오후 반차"),0.5,IF(F1277="연차",N(G1277),0)))</f>
        <v/>
      </c>
      <c r="I1277" s="7" t="n"/>
      <c r="J1277" s="12" t="n"/>
      <c r="K1277" s="12" t="n"/>
      <c r="L1277" s="14" t="n"/>
      <c r="M1277" s="12">
        <f>IF(AND(C1277="",F1277=""),"",IF(C1277="","사번 미기재",IF(ISNA(MATCH(C1277,'연차관리대장'!$A$5:$A$204,0)),"대장에 없는 사번",IF(A1277="","사용일 미기재",IF(AND(F1277="연차",G1277=""),"일수 미기재",IF(AND(G1277&lt;&gt;"",ISNUMBER(SEARCH("반차",F1277)),N(G1277)&lt;&gt;0.5),"반차는 0.5일",""))))))</f>
        <v/>
      </c>
    </row>
    <row r="1278">
      <c r="A1278" s="7" t="n"/>
      <c r="B1278" s="7" t="n"/>
      <c r="C1278" s="12" t="n"/>
      <c r="D1278" s="12">
        <f>IF(C1278="","",IFERROR(INDEX('연차관리대장'!$B$5:$B$204,MATCH(C1278,'연차관리대장'!$A$5:$A$204,0)),""))</f>
        <v/>
      </c>
      <c r="E1278" s="12">
        <f>IF(C1278="","",IFERROR(INDEX('연차관리대장'!$C$5:$C$204,MATCH(C1278,'연차관리대장'!$A$5:$A$204,0)),""))</f>
        <v/>
      </c>
      <c r="F1278" s="12" t="n"/>
      <c r="G1278" s="12" t="n"/>
      <c r="H1278" s="12">
        <f>IF(F1278="","",IF(OR(F1278="오전 반차",F1278="오후 반차"),0.5,IF(F1278="연차",N(G1278),0)))</f>
        <v/>
      </c>
      <c r="I1278" s="7" t="n"/>
      <c r="J1278" s="12" t="n"/>
      <c r="K1278" s="12" t="n"/>
      <c r="L1278" s="14" t="n"/>
      <c r="M1278" s="12">
        <f>IF(AND(C1278="",F1278=""),"",IF(C1278="","사번 미기재",IF(ISNA(MATCH(C1278,'연차관리대장'!$A$5:$A$204,0)),"대장에 없는 사번",IF(A1278="","사용일 미기재",IF(AND(F1278="연차",G1278=""),"일수 미기재",IF(AND(G1278&lt;&gt;"",ISNUMBER(SEARCH("반차",F1278)),N(G1278)&lt;&gt;0.5),"반차는 0.5일",""))))))</f>
        <v/>
      </c>
    </row>
    <row r="1279">
      <c r="A1279" s="7" t="n"/>
      <c r="B1279" s="7" t="n"/>
      <c r="C1279" s="12" t="n"/>
      <c r="D1279" s="12">
        <f>IF(C1279="","",IFERROR(INDEX('연차관리대장'!$B$5:$B$204,MATCH(C1279,'연차관리대장'!$A$5:$A$204,0)),""))</f>
        <v/>
      </c>
      <c r="E1279" s="12">
        <f>IF(C1279="","",IFERROR(INDEX('연차관리대장'!$C$5:$C$204,MATCH(C1279,'연차관리대장'!$A$5:$A$204,0)),""))</f>
        <v/>
      </c>
      <c r="F1279" s="12" t="n"/>
      <c r="G1279" s="12" t="n"/>
      <c r="H1279" s="12">
        <f>IF(F1279="","",IF(OR(F1279="오전 반차",F1279="오후 반차"),0.5,IF(F1279="연차",N(G1279),0)))</f>
        <v/>
      </c>
      <c r="I1279" s="7" t="n"/>
      <c r="J1279" s="12" t="n"/>
      <c r="K1279" s="12" t="n"/>
      <c r="L1279" s="14" t="n"/>
      <c r="M1279" s="12">
        <f>IF(AND(C1279="",F1279=""),"",IF(C1279="","사번 미기재",IF(ISNA(MATCH(C1279,'연차관리대장'!$A$5:$A$204,0)),"대장에 없는 사번",IF(A1279="","사용일 미기재",IF(AND(F1279="연차",G1279=""),"일수 미기재",IF(AND(G1279&lt;&gt;"",ISNUMBER(SEARCH("반차",F1279)),N(G1279)&lt;&gt;0.5),"반차는 0.5일",""))))))</f>
        <v/>
      </c>
    </row>
    <row r="1280">
      <c r="A1280" s="7" t="n"/>
      <c r="B1280" s="7" t="n"/>
      <c r="C1280" s="12" t="n"/>
      <c r="D1280" s="12">
        <f>IF(C1280="","",IFERROR(INDEX('연차관리대장'!$B$5:$B$204,MATCH(C1280,'연차관리대장'!$A$5:$A$204,0)),""))</f>
        <v/>
      </c>
      <c r="E1280" s="12">
        <f>IF(C1280="","",IFERROR(INDEX('연차관리대장'!$C$5:$C$204,MATCH(C1280,'연차관리대장'!$A$5:$A$204,0)),""))</f>
        <v/>
      </c>
      <c r="F1280" s="12" t="n"/>
      <c r="G1280" s="12" t="n"/>
      <c r="H1280" s="12">
        <f>IF(F1280="","",IF(OR(F1280="오전 반차",F1280="오후 반차"),0.5,IF(F1280="연차",N(G1280),0)))</f>
        <v/>
      </c>
      <c r="I1280" s="7" t="n"/>
      <c r="J1280" s="12" t="n"/>
      <c r="K1280" s="12" t="n"/>
      <c r="L1280" s="14" t="n"/>
      <c r="M1280" s="12">
        <f>IF(AND(C1280="",F1280=""),"",IF(C1280="","사번 미기재",IF(ISNA(MATCH(C1280,'연차관리대장'!$A$5:$A$204,0)),"대장에 없는 사번",IF(A1280="","사용일 미기재",IF(AND(F1280="연차",G1280=""),"일수 미기재",IF(AND(G1280&lt;&gt;"",ISNUMBER(SEARCH("반차",F1280)),N(G1280)&lt;&gt;0.5),"반차는 0.5일",""))))))</f>
        <v/>
      </c>
    </row>
    <row r="1281">
      <c r="A1281" s="7" t="n"/>
      <c r="B1281" s="7" t="n"/>
      <c r="C1281" s="12" t="n"/>
      <c r="D1281" s="12">
        <f>IF(C1281="","",IFERROR(INDEX('연차관리대장'!$B$5:$B$204,MATCH(C1281,'연차관리대장'!$A$5:$A$204,0)),""))</f>
        <v/>
      </c>
      <c r="E1281" s="12">
        <f>IF(C1281="","",IFERROR(INDEX('연차관리대장'!$C$5:$C$204,MATCH(C1281,'연차관리대장'!$A$5:$A$204,0)),""))</f>
        <v/>
      </c>
      <c r="F1281" s="12" t="n"/>
      <c r="G1281" s="12" t="n"/>
      <c r="H1281" s="12">
        <f>IF(F1281="","",IF(OR(F1281="오전 반차",F1281="오후 반차"),0.5,IF(F1281="연차",N(G1281),0)))</f>
        <v/>
      </c>
      <c r="I1281" s="7" t="n"/>
      <c r="J1281" s="12" t="n"/>
      <c r="K1281" s="12" t="n"/>
      <c r="L1281" s="14" t="n"/>
      <c r="M1281" s="12">
        <f>IF(AND(C1281="",F1281=""),"",IF(C1281="","사번 미기재",IF(ISNA(MATCH(C1281,'연차관리대장'!$A$5:$A$204,0)),"대장에 없는 사번",IF(A1281="","사용일 미기재",IF(AND(F1281="연차",G1281=""),"일수 미기재",IF(AND(G1281&lt;&gt;"",ISNUMBER(SEARCH("반차",F1281)),N(G1281)&lt;&gt;0.5),"반차는 0.5일",""))))))</f>
        <v/>
      </c>
    </row>
    <row r="1282">
      <c r="A1282" s="7" t="n"/>
      <c r="B1282" s="7" t="n"/>
      <c r="C1282" s="12" t="n"/>
      <c r="D1282" s="12">
        <f>IF(C1282="","",IFERROR(INDEX('연차관리대장'!$B$5:$B$204,MATCH(C1282,'연차관리대장'!$A$5:$A$204,0)),""))</f>
        <v/>
      </c>
      <c r="E1282" s="12">
        <f>IF(C1282="","",IFERROR(INDEX('연차관리대장'!$C$5:$C$204,MATCH(C1282,'연차관리대장'!$A$5:$A$204,0)),""))</f>
        <v/>
      </c>
      <c r="F1282" s="12" t="n"/>
      <c r="G1282" s="12" t="n"/>
      <c r="H1282" s="12">
        <f>IF(F1282="","",IF(OR(F1282="오전 반차",F1282="오후 반차"),0.5,IF(F1282="연차",N(G1282),0)))</f>
        <v/>
      </c>
      <c r="I1282" s="7" t="n"/>
      <c r="J1282" s="12" t="n"/>
      <c r="K1282" s="12" t="n"/>
      <c r="L1282" s="14" t="n"/>
      <c r="M1282" s="12">
        <f>IF(AND(C1282="",F1282=""),"",IF(C1282="","사번 미기재",IF(ISNA(MATCH(C1282,'연차관리대장'!$A$5:$A$204,0)),"대장에 없는 사번",IF(A1282="","사용일 미기재",IF(AND(F1282="연차",G1282=""),"일수 미기재",IF(AND(G1282&lt;&gt;"",ISNUMBER(SEARCH("반차",F1282)),N(G1282)&lt;&gt;0.5),"반차는 0.5일",""))))))</f>
        <v/>
      </c>
    </row>
    <row r="1283">
      <c r="A1283" s="7" t="n"/>
      <c r="B1283" s="7" t="n"/>
      <c r="C1283" s="12" t="n"/>
      <c r="D1283" s="12">
        <f>IF(C1283="","",IFERROR(INDEX('연차관리대장'!$B$5:$B$204,MATCH(C1283,'연차관리대장'!$A$5:$A$204,0)),""))</f>
        <v/>
      </c>
      <c r="E1283" s="12">
        <f>IF(C1283="","",IFERROR(INDEX('연차관리대장'!$C$5:$C$204,MATCH(C1283,'연차관리대장'!$A$5:$A$204,0)),""))</f>
        <v/>
      </c>
      <c r="F1283" s="12" t="n"/>
      <c r="G1283" s="12" t="n"/>
      <c r="H1283" s="12">
        <f>IF(F1283="","",IF(OR(F1283="오전 반차",F1283="오후 반차"),0.5,IF(F1283="연차",N(G1283),0)))</f>
        <v/>
      </c>
      <c r="I1283" s="7" t="n"/>
      <c r="J1283" s="12" t="n"/>
      <c r="K1283" s="12" t="n"/>
      <c r="L1283" s="14" t="n"/>
      <c r="M1283" s="12">
        <f>IF(AND(C1283="",F1283=""),"",IF(C1283="","사번 미기재",IF(ISNA(MATCH(C1283,'연차관리대장'!$A$5:$A$204,0)),"대장에 없는 사번",IF(A1283="","사용일 미기재",IF(AND(F1283="연차",G1283=""),"일수 미기재",IF(AND(G1283&lt;&gt;"",ISNUMBER(SEARCH("반차",F1283)),N(G1283)&lt;&gt;0.5),"반차는 0.5일",""))))))</f>
        <v/>
      </c>
    </row>
    <row r="1284">
      <c r="A1284" s="7" t="n"/>
      <c r="B1284" s="7" t="n"/>
      <c r="C1284" s="12" t="n"/>
      <c r="D1284" s="12">
        <f>IF(C1284="","",IFERROR(INDEX('연차관리대장'!$B$5:$B$204,MATCH(C1284,'연차관리대장'!$A$5:$A$204,0)),""))</f>
        <v/>
      </c>
      <c r="E1284" s="12">
        <f>IF(C1284="","",IFERROR(INDEX('연차관리대장'!$C$5:$C$204,MATCH(C1284,'연차관리대장'!$A$5:$A$204,0)),""))</f>
        <v/>
      </c>
      <c r="F1284" s="12" t="n"/>
      <c r="G1284" s="12" t="n"/>
      <c r="H1284" s="12">
        <f>IF(F1284="","",IF(OR(F1284="오전 반차",F1284="오후 반차"),0.5,IF(F1284="연차",N(G1284),0)))</f>
        <v/>
      </c>
      <c r="I1284" s="7" t="n"/>
      <c r="J1284" s="12" t="n"/>
      <c r="K1284" s="12" t="n"/>
      <c r="L1284" s="14" t="n"/>
      <c r="M1284" s="12">
        <f>IF(AND(C1284="",F1284=""),"",IF(C1284="","사번 미기재",IF(ISNA(MATCH(C1284,'연차관리대장'!$A$5:$A$204,0)),"대장에 없는 사번",IF(A1284="","사용일 미기재",IF(AND(F1284="연차",G1284=""),"일수 미기재",IF(AND(G1284&lt;&gt;"",ISNUMBER(SEARCH("반차",F1284)),N(G1284)&lt;&gt;0.5),"반차는 0.5일",""))))))</f>
        <v/>
      </c>
    </row>
    <row r="1285">
      <c r="A1285" s="7" t="n"/>
      <c r="B1285" s="7" t="n"/>
      <c r="C1285" s="12" t="n"/>
      <c r="D1285" s="12">
        <f>IF(C1285="","",IFERROR(INDEX('연차관리대장'!$B$5:$B$204,MATCH(C1285,'연차관리대장'!$A$5:$A$204,0)),""))</f>
        <v/>
      </c>
      <c r="E1285" s="12">
        <f>IF(C1285="","",IFERROR(INDEX('연차관리대장'!$C$5:$C$204,MATCH(C1285,'연차관리대장'!$A$5:$A$204,0)),""))</f>
        <v/>
      </c>
      <c r="F1285" s="12" t="n"/>
      <c r="G1285" s="12" t="n"/>
      <c r="H1285" s="12">
        <f>IF(F1285="","",IF(OR(F1285="오전 반차",F1285="오후 반차"),0.5,IF(F1285="연차",N(G1285),0)))</f>
        <v/>
      </c>
      <c r="I1285" s="7" t="n"/>
      <c r="J1285" s="12" t="n"/>
      <c r="K1285" s="12" t="n"/>
      <c r="L1285" s="14" t="n"/>
      <c r="M1285" s="12">
        <f>IF(AND(C1285="",F1285=""),"",IF(C1285="","사번 미기재",IF(ISNA(MATCH(C1285,'연차관리대장'!$A$5:$A$204,0)),"대장에 없는 사번",IF(A1285="","사용일 미기재",IF(AND(F1285="연차",G1285=""),"일수 미기재",IF(AND(G1285&lt;&gt;"",ISNUMBER(SEARCH("반차",F1285)),N(G1285)&lt;&gt;0.5),"반차는 0.5일",""))))))</f>
        <v/>
      </c>
    </row>
    <row r="1286">
      <c r="A1286" s="7" t="n"/>
      <c r="B1286" s="7" t="n"/>
      <c r="C1286" s="12" t="n"/>
      <c r="D1286" s="12">
        <f>IF(C1286="","",IFERROR(INDEX('연차관리대장'!$B$5:$B$204,MATCH(C1286,'연차관리대장'!$A$5:$A$204,0)),""))</f>
        <v/>
      </c>
      <c r="E1286" s="12">
        <f>IF(C1286="","",IFERROR(INDEX('연차관리대장'!$C$5:$C$204,MATCH(C1286,'연차관리대장'!$A$5:$A$204,0)),""))</f>
        <v/>
      </c>
      <c r="F1286" s="12" t="n"/>
      <c r="G1286" s="12" t="n"/>
      <c r="H1286" s="12">
        <f>IF(F1286="","",IF(OR(F1286="오전 반차",F1286="오후 반차"),0.5,IF(F1286="연차",N(G1286),0)))</f>
        <v/>
      </c>
      <c r="I1286" s="7" t="n"/>
      <c r="J1286" s="12" t="n"/>
      <c r="K1286" s="12" t="n"/>
      <c r="L1286" s="14" t="n"/>
      <c r="M1286" s="12">
        <f>IF(AND(C1286="",F1286=""),"",IF(C1286="","사번 미기재",IF(ISNA(MATCH(C1286,'연차관리대장'!$A$5:$A$204,0)),"대장에 없는 사번",IF(A1286="","사용일 미기재",IF(AND(F1286="연차",G1286=""),"일수 미기재",IF(AND(G1286&lt;&gt;"",ISNUMBER(SEARCH("반차",F1286)),N(G1286)&lt;&gt;0.5),"반차는 0.5일",""))))))</f>
        <v/>
      </c>
    </row>
    <row r="1287">
      <c r="A1287" s="7" t="n"/>
      <c r="B1287" s="7" t="n"/>
      <c r="C1287" s="12" t="n"/>
      <c r="D1287" s="12">
        <f>IF(C1287="","",IFERROR(INDEX('연차관리대장'!$B$5:$B$204,MATCH(C1287,'연차관리대장'!$A$5:$A$204,0)),""))</f>
        <v/>
      </c>
      <c r="E1287" s="12">
        <f>IF(C1287="","",IFERROR(INDEX('연차관리대장'!$C$5:$C$204,MATCH(C1287,'연차관리대장'!$A$5:$A$204,0)),""))</f>
        <v/>
      </c>
      <c r="F1287" s="12" t="n"/>
      <c r="G1287" s="12" t="n"/>
      <c r="H1287" s="12">
        <f>IF(F1287="","",IF(OR(F1287="오전 반차",F1287="오후 반차"),0.5,IF(F1287="연차",N(G1287),0)))</f>
        <v/>
      </c>
      <c r="I1287" s="7" t="n"/>
      <c r="J1287" s="12" t="n"/>
      <c r="K1287" s="12" t="n"/>
      <c r="L1287" s="14" t="n"/>
      <c r="M1287" s="12">
        <f>IF(AND(C1287="",F1287=""),"",IF(C1287="","사번 미기재",IF(ISNA(MATCH(C1287,'연차관리대장'!$A$5:$A$204,0)),"대장에 없는 사번",IF(A1287="","사용일 미기재",IF(AND(F1287="연차",G1287=""),"일수 미기재",IF(AND(G1287&lt;&gt;"",ISNUMBER(SEARCH("반차",F1287)),N(G1287)&lt;&gt;0.5),"반차는 0.5일",""))))))</f>
        <v/>
      </c>
    </row>
    <row r="1288">
      <c r="A1288" s="7" t="n"/>
      <c r="B1288" s="7" t="n"/>
      <c r="C1288" s="12" t="n"/>
      <c r="D1288" s="12">
        <f>IF(C1288="","",IFERROR(INDEX('연차관리대장'!$B$5:$B$204,MATCH(C1288,'연차관리대장'!$A$5:$A$204,0)),""))</f>
        <v/>
      </c>
      <c r="E1288" s="12">
        <f>IF(C1288="","",IFERROR(INDEX('연차관리대장'!$C$5:$C$204,MATCH(C1288,'연차관리대장'!$A$5:$A$204,0)),""))</f>
        <v/>
      </c>
      <c r="F1288" s="12" t="n"/>
      <c r="G1288" s="12" t="n"/>
      <c r="H1288" s="12">
        <f>IF(F1288="","",IF(OR(F1288="오전 반차",F1288="오후 반차"),0.5,IF(F1288="연차",N(G1288),0)))</f>
        <v/>
      </c>
      <c r="I1288" s="7" t="n"/>
      <c r="J1288" s="12" t="n"/>
      <c r="K1288" s="12" t="n"/>
      <c r="L1288" s="14" t="n"/>
      <c r="M1288" s="12">
        <f>IF(AND(C1288="",F1288=""),"",IF(C1288="","사번 미기재",IF(ISNA(MATCH(C1288,'연차관리대장'!$A$5:$A$204,0)),"대장에 없는 사번",IF(A1288="","사용일 미기재",IF(AND(F1288="연차",G1288=""),"일수 미기재",IF(AND(G1288&lt;&gt;"",ISNUMBER(SEARCH("반차",F1288)),N(G1288)&lt;&gt;0.5),"반차는 0.5일",""))))))</f>
        <v/>
      </c>
    </row>
    <row r="1289">
      <c r="A1289" s="7" t="n"/>
      <c r="B1289" s="7" t="n"/>
      <c r="C1289" s="12" t="n"/>
      <c r="D1289" s="12">
        <f>IF(C1289="","",IFERROR(INDEX('연차관리대장'!$B$5:$B$204,MATCH(C1289,'연차관리대장'!$A$5:$A$204,0)),""))</f>
        <v/>
      </c>
      <c r="E1289" s="12">
        <f>IF(C1289="","",IFERROR(INDEX('연차관리대장'!$C$5:$C$204,MATCH(C1289,'연차관리대장'!$A$5:$A$204,0)),""))</f>
        <v/>
      </c>
      <c r="F1289" s="12" t="n"/>
      <c r="G1289" s="12" t="n"/>
      <c r="H1289" s="12">
        <f>IF(F1289="","",IF(OR(F1289="오전 반차",F1289="오후 반차"),0.5,IF(F1289="연차",N(G1289),0)))</f>
        <v/>
      </c>
      <c r="I1289" s="7" t="n"/>
      <c r="J1289" s="12" t="n"/>
      <c r="K1289" s="12" t="n"/>
      <c r="L1289" s="14" t="n"/>
      <c r="M1289" s="12">
        <f>IF(AND(C1289="",F1289=""),"",IF(C1289="","사번 미기재",IF(ISNA(MATCH(C1289,'연차관리대장'!$A$5:$A$204,0)),"대장에 없는 사번",IF(A1289="","사용일 미기재",IF(AND(F1289="연차",G1289=""),"일수 미기재",IF(AND(G1289&lt;&gt;"",ISNUMBER(SEARCH("반차",F1289)),N(G1289)&lt;&gt;0.5),"반차는 0.5일",""))))))</f>
        <v/>
      </c>
    </row>
    <row r="1290">
      <c r="A1290" s="7" t="n"/>
      <c r="B1290" s="7" t="n"/>
      <c r="C1290" s="12" t="n"/>
      <c r="D1290" s="12">
        <f>IF(C1290="","",IFERROR(INDEX('연차관리대장'!$B$5:$B$204,MATCH(C1290,'연차관리대장'!$A$5:$A$204,0)),""))</f>
        <v/>
      </c>
      <c r="E1290" s="12">
        <f>IF(C1290="","",IFERROR(INDEX('연차관리대장'!$C$5:$C$204,MATCH(C1290,'연차관리대장'!$A$5:$A$204,0)),""))</f>
        <v/>
      </c>
      <c r="F1290" s="12" t="n"/>
      <c r="G1290" s="12" t="n"/>
      <c r="H1290" s="12">
        <f>IF(F1290="","",IF(OR(F1290="오전 반차",F1290="오후 반차"),0.5,IF(F1290="연차",N(G1290),0)))</f>
        <v/>
      </c>
      <c r="I1290" s="7" t="n"/>
      <c r="J1290" s="12" t="n"/>
      <c r="K1290" s="12" t="n"/>
      <c r="L1290" s="14" t="n"/>
      <c r="M1290" s="12">
        <f>IF(AND(C1290="",F1290=""),"",IF(C1290="","사번 미기재",IF(ISNA(MATCH(C1290,'연차관리대장'!$A$5:$A$204,0)),"대장에 없는 사번",IF(A1290="","사용일 미기재",IF(AND(F1290="연차",G1290=""),"일수 미기재",IF(AND(G1290&lt;&gt;"",ISNUMBER(SEARCH("반차",F1290)),N(G1290)&lt;&gt;0.5),"반차는 0.5일",""))))))</f>
        <v/>
      </c>
    </row>
    <row r="1291">
      <c r="A1291" s="7" t="n"/>
      <c r="B1291" s="7" t="n"/>
      <c r="C1291" s="12" t="n"/>
      <c r="D1291" s="12">
        <f>IF(C1291="","",IFERROR(INDEX('연차관리대장'!$B$5:$B$204,MATCH(C1291,'연차관리대장'!$A$5:$A$204,0)),""))</f>
        <v/>
      </c>
      <c r="E1291" s="12">
        <f>IF(C1291="","",IFERROR(INDEX('연차관리대장'!$C$5:$C$204,MATCH(C1291,'연차관리대장'!$A$5:$A$204,0)),""))</f>
        <v/>
      </c>
      <c r="F1291" s="12" t="n"/>
      <c r="G1291" s="12" t="n"/>
      <c r="H1291" s="12">
        <f>IF(F1291="","",IF(OR(F1291="오전 반차",F1291="오후 반차"),0.5,IF(F1291="연차",N(G1291),0)))</f>
        <v/>
      </c>
      <c r="I1291" s="7" t="n"/>
      <c r="J1291" s="12" t="n"/>
      <c r="K1291" s="12" t="n"/>
      <c r="L1291" s="14" t="n"/>
      <c r="M1291" s="12">
        <f>IF(AND(C1291="",F1291=""),"",IF(C1291="","사번 미기재",IF(ISNA(MATCH(C1291,'연차관리대장'!$A$5:$A$204,0)),"대장에 없는 사번",IF(A1291="","사용일 미기재",IF(AND(F1291="연차",G1291=""),"일수 미기재",IF(AND(G1291&lt;&gt;"",ISNUMBER(SEARCH("반차",F1291)),N(G1291)&lt;&gt;0.5),"반차는 0.5일",""))))))</f>
        <v/>
      </c>
    </row>
    <row r="1292">
      <c r="A1292" s="7" t="n"/>
      <c r="B1292" s="7" t="n"/>
      <c r="C1292" s="12" t="n"/>
      <c r="D1292" s="12">
        <f>IF(C1292="","",IFERROR(INDEX('연차관리대장'!$B$5:$B$204,MATCH(C1292,'연차관리대장'!$A$5:$A$204,0)),""))</f>
        <v/>
      </c>
      <c r="E1292" s="12">
        <f>IF(C1292="","",IFERROR(INDEX('연차관리대장'!$C$5:$C$204,MATCH(C1292,'연차관리대장'!$A$5:$A$204,0)),""))</f>
        <v/>
      </c>
      <c r="F1292" s="12" t="n"/>
      <c r="G1292" s="12" t="n"/>
      <c r="H1292" s="12">
        <f>IF(F1292="","",IF(OR(F1292="오전 반차",F1292="오후 반차"),0.5,IF(F1292="연차",N(G1292),0)))</f>
        <v/>
      </c>
      <c r="I1292" s="7" t="n"/>
      <c r="J1292" s="12" t="n"/>
      <c r="K1292" s="12" t="n"/>
      <c r="L1292" s="14" t="n"/>
      <c r="M1292" s="12">
        <f>IF(AND(C1292="",F1292=""),"",IF(C1292="","사번 미기재",IF(ISNA(MATCH(C1292,'연차관리대장'!$A$5:$A$204,0)),"대장에 없는 사번",IF(A1292="","사용일 미기재",IF(AND(F1292="연차",G1292=""),"일수 미기재",IF(AND(G1292&lt;&gt;"",ISNUMBER(SEARCH("반차",F1292)),N(G1292)&lt;&gt;0.5),"반차는 0.5일",""))))))</f>
        <v/>
      </c>
    </row>
    <row r="1293">
      <c r="A1293" s="7" t="n"/>
      <c r="B1293" s="7" t="n"/>
      <c r="C1293" s="12" t="n"/>
      <c r="D1293" s="12">
        <f>IF(C1293="","",IFERROR(INDEX('연차관리대장'!$B$5:$B$204,MATCH(C1293,'연차관리대장'!$A$5:$A$204,0)),""))</f>
        <v/>
      </c>
      <c r="E1293" s="12">
        <f>IF(C1293="","",IFERROR(INDEX('연차관리대장'!$C$5:$C$204,MATCH(C1293,'연차관리대장'!$A$5:$A$204,0)),""))</f>
        <v/>
      </c>
      <c r="F1293" s="12" t="n"/>
      <c r="G1293" s="12" t="n"/>
      <c r="H1293" s="12">
        <f>IF(F1293="","",IF(OR(F1293="오전 반차",F1293="오후 반차"),0.5,IF(F1293="연차",N(G1293),0)))</f>
        <v/>
      </c>
      <c r="I1293" s="7" t="n"/>
      <c r="J1293" s="12" t="n"/>
      <c r="K1293" s="12" t="n"/>
      <c r="L1293" s="14" t="n"/>
      <c r="M1293" s="12">
        <f>IF(AND(C1293="",F1293=""),"",IF(C1293="","사번 미기재",IF(ISNA(MATCH(C1293,'연차관리대장'!$A$5:$A$204,0)),"대장에 없는 사번",IF(A1293="","사용일 미기재",IF(AND(F1293="연차",G1293=""),"일수 미기재",IF(AND(G1293&lt;&gt;"",ISNUMBER(SEARCH("반차",F1293)),N(G1293)&lt;&gt;0.5),"반차는 0.5일",""))))))</f>
        <v/>
      </c>
    </row>
    <row r="1294">
      <c r="A1294" s="7" t="n"/>
      <c r="B1294" s="7" t="n"/>
      <c r="C1294" s="12" t="n"/>
      <c r="D1294" s="12">
        <f>IF(C1294="","",IFERROR(INDEX('연차관리대장'!$B$5:$B$204,MATCH(C1294,'연차관리대장'!$A$5:$A$204,0)),""))</f>
        <v/>
      </c>
      <c r="E1294" s="12">
        <f>IF(C1294="","",IFERROR(INDEX('연차관리대장'!$C$5:$C$204,MATCH(C1294,'연차관리대장'!$A$5:$A$204,0)),""))</f>
        <v/>
      </c>
      <c r="F1294" s="12" t="n"/>
      <c r="G1294" s="12" t="n"/>
      <c r="H1294" s="12">
        <f>IF(F1294="","",IF(OR(F1294="오전 반차",F1294="오후 반차"),0.5,IF(F1294="연차",N(G1294),0)))</f>
        <v/>
      </c>
      <c r="I1294" s="7" t="n"/>
      <c r="J1294" s="12" t="n"/>
      <c r="K1294" s="12" t="n"/>
      <c r="L1294" s="14" t="n"/>
      <c r="M1294" s="12">
        <f>IF(AND(C1294="",F1294=""),"",IF(C1294="","사번 미기재",IF(ISNA(MATCH(C1294,'연차관리대장'!$A$5:$A$204,0)),"대장에 없는 사번",IF(A1294="","사용일 미기재",IF(AND(F1294="연차",G1294=""),"일수 미기재",IF(AND(G1294&lt;&gt;"",ISNUMBER(SEARCH("반차",F1294)),N(G1294)&lt;&gt;0.5),"반차는 0.5일",""))))))</f>
        <v/>
      </c>
    </row>
    <row r="1295">
      <c r="A1295" s="7" t="n"/>
      <c r="B1295" s="7" t="n"/>
      <c r="C1295" s="12" t="n"/>
      <c r="D1295" s="12">
        <f>IF(C1295="","",IFERROR(INDEX('연차관리대장'!$B$5:$B$204,MATCH(C1295,'연차관리대장'!$A$5:$A$204,0)),""))</f>
        <v/>
      </c>
      <c r="E1295" s="12">
        <f>IF(C1295="","",IFERROR(INDEX('연차관리대장'!$C$5:$C$204,MATCH(C1295,'연차관리대장'!$A$5:$A$204,0)),""))</f>
        <v/>
      </c>
      <c r="F1295" s="12" t="n"/>
      <c r="G1295" s="12" t="n"/>
      <c r="H1295" s="12">
        <f>IF(F1295="","",IF(OR(F1295="오전 반차",F1295="오후 반차"),0.5,IF(F1295="연차",N(G1295),0)))</f>
        <v/>
      </c>
      <c r="I1295" s="7" t="n"/>
      <c r="J1295" s="12" t="n"/>
      <c r="K1295" s="12" t="n"/>
      <c r="L1295" s="14" t="n"/>
      <c r="M1295" s="12">
        <f>IF(AND(C1295="",F1295=""),"",IF(C1295="","사번 미기재",IF(ISNA(MATCH(C1295,'연차관리대장'!$A$5:$A$204,0)),"대장에 없는 사번",IF(A1295="","사용일 미기재",IF(AND(F1295="연차",G1295=""),"일수 미기재",IF(AND(G1295&lt;&gt;"",ISNUMBER(SEARCH("반차",F1295)),N(G1295)&lt;&gt;0.5),"반차는 0.5일",""))))))</f>
        <v/>
      </c>
    </row>
    <row r="1296">
      <c r="A1296" s="7" t="n"/>
      <c r="B1296" s="7" t="n"/>
      <c r="C1296" s="12" t="n"/>
      <c r="D1296" s="12">
        <f>IF(C1296="","",IFERROR(INDEX('연차관리대장'!$B$5:$B$204,MATCH(C1296,'연차관리대장'!$A$5:$A$204,0)),""))</f>
        <v/>
      </c>
      <c r="E1296" s="12">
        <f>IF(C1296="","",IFERROR(INDEX('연차관리대장'!$C$5:$C$204,MATCH(C1296,'연차관리대장'!$A$5:$A$204,0)),""))</f>
        <v/>
      </c>
      <c r="F1296" s="12" t="n"/>
      <c r="G1296" s="12" t="n"/>
      <c r="H1296" s="12">
        <f>IF(F1296="","",IF(OR(F1296="오전 반차",F1296="오후 반차"),0.5,IF(F1296="연차",N(G1296),0)))</f>
        <v/>
      </c>
      <c r="I1296" s="7" t="n"/>
      <c r="J1296" s="12" t="n"/>
      <c r="K1296" s="12" t="n"/>
      <c r="L1296" s="14" t="n"/>
      <c r="M1296" s="12">
        <f>IF(AND(C1296="",F1296=""),"",IF(C1296="","사번 미기재",IF(ISNA(MATCH(C1296,'연차관리대장'!$A$5:$A$204,0)),"대장에 없는 사번",IF(A1296="","사용일 미기재",IF(AND(F1296="연차",G1296=""),"일수 미기재",IF(AND(G1296&lt;&gt;"",ISNUMBER(SEARCH("반차",F1296)),N(G1296)&lt;&gt;0.5),"반차는 0.5일",""))))))</f>
        <v/>
      </c>
    </row>
    <row r="1297">
      <c r="A1297" s="7" t="n"/>
      <c r="B1297" s="7" t="n"/>
      <c r="C1297" s="12" t="n"/>
      <c r="D1297" s="12">
        <f>IF(C1297="","",IFERROR(INDEX('연차관리대장'!$B$5:$B$204,MATCH(C1297,'연차관리대장'!$A$5:$A$204,0)),""))</f>
        <v/>
      </c>
      <c r="E1297" s="12">
        <f>IF(C1297="","",IFERROR(INDEX('연차관리대장'!$C$5:$C$204,MATCH(C1297,'연차관리대장'!$A$5:$A$204,0)),""))</f>
        <v/>
      </c>
      <c r="F1297" s="12" t="n"/>
      <c r="G1297" s="12" t="n"/>
      <c r="H1297" s="12">
        <f>IF(F1297="","",IF(OR(F1297="오전 반차",F1297="오후 반차"),0.5,IF(F1297="연차",N(G1297),0)))</f>
        <v/>
      </c>
      <c r="I1297" s="7" t="n"/>
      <c r="J1297" s="12" t="n"/>
      <c r="K1297" s="12" t="n"/>
      <c r="L1297" s="14" t="n"/>
      <c r="M1297" s="12">
        <f>IF(AND(C1297="",F1297=""),"",IF(C1297="","사번 미기재",IF(ISNA(MATCH(C1297,'연차관리대장'!$A$5:$A$204,0)),"대장에 없는 사번",IF(A1297="","사용일 미기재",IF(AND(F1297="연차",G1297=""),"일수 미기재",IF(AND(G1297&lt;&gt;"",ISNUMBER(SEARCH("반차",F1297)),N(G1297)&lt;&gt;0.5),"반차는 0.5일",""))))))</f>
        <v/>
      </c>
    </row>
    <row r="1298">
      <c r="A1298" s="7" t="n"/>
      <c r="B1298" s="7" t="n"/>
      <c r="C1298" s="12" t="n"/>
      <c r="D1298" s="12">
        <f>IF(C1298="","",IFERROR(INDEX('연차관리대장'!$B$5:$B$204,MATCH(C1298,'연차관리대장'!$A$5:$A$204,0)),""))</f>
        <v/>
      </c>
      <c r="E1298" s="12">
        <f>IF(C1298="","",IFERROR(INDEX('연차관리대장'!$C$5:$C$204,MATCH(C1298,'연차관리대장'!$A$5:$A$204,0)),""))</f>
        <v/>
      </c>
      <c r="F1298" s="12" t="n"/>
      <c r="G1298" s="12" t="n"/>
      <c r="H1298" s="12">
        <f>IF(F1298="","",IF(OR(F1298="오전 반차",F1298="오후 반차"),0.5,IF(F1298="연차",N(G1298),0)))</f>
        <v/>
      </c>
      <c r="I1298" s="7" t="n"/>
      <c r="J1298" s="12" t="n"/>
      <c r="K1298" s="12" t="n"/>
      <c r="L1298" s="14" t="n"/>
      <c r="M1298" s="12">
        <f>IF(AND(C1298="",F1298=""),"",IF(C1298="","사번 미기재",IF(ISNA(MATCH(C1298,'연차관리대장'!$A$5:$A$204,0)),"대장에 없는 사번",IF(A1298="","사용일 미기재",IF(AND(F1298="연차",G1298=""),"일수 미기재",IF(AND(G1298&lt;&gt;"",ISNUMBER(SEARCH("반차",F1298)),N(G1298)&lt;&gt;0.5),"반차는 0.5일",""))))))</f>
        <v/>
      </c>
    </row>
    <row r="1299">
      <c r="A1299" s="7" t="n"/>
      <c r="B1299" s="7" t="n"/>
      <c r="C1299" s="12" t="n"/>
      <c r="D1299" s="12">
        <f>IF(C1299="","",IFERROR(INDEX('연차관리대장'!$B$5:$B$204,MATCH(C1299,'연차관리대장'!$A$5:$A$204,0)),""))</f>
        <v/>
      </c>
      <c r="E1299" s="12">
        <f>IF(C1299="","",IFERROR(INDEX('연차관리대장'!$C$5:$C$204,MATCH(C1299,'연차관리대장'!$A$5:$A$204,0)),""))</f>
        <v/>
      </c>
      <c r="F1299" s="12" t="n"/>
      <c r="G1299" s="12" t="n"/>
      <c r="H1299" s="12">
        <f>IF(F1299="","",IF(OR(F1299="오전 반차",F1299="오후 반차"),0.5,IF(F1299="연차",N(G1299),0)))</f>
        <v/>
      </c>
      <c r="I1299" s="7" t="n"/>
      <c r="J1299" s="12" t="n"/>
      <c r="K1299" s="12" t="n"/>
      <c r="L1299" s="14" t="n"/>
      <c r="M1299" s="12">
        <f>IF(AND(C1299="",F1299=""),"",IF(C1299="","사번 미기재",IF(ISNA(MATCH(C1299,'연차관리대장'!$A$5:$A$204,0)),"대장에 없는 사번",IF(A1299="","사용일 미기재",IF(AND(F1299="연차",G1299=""),"일수 미기재",IF(AND(G1299&lt;&gt;"",ISNUMBER(SEARCH("반차",F1299)),N(G1299)&lt;&gt;0.5),"반차는 0.5일",""))))))</f>
        <v/>
      </c>
    </row>
    <row r="1300">
      <c r="A1300" s="7" t="n"/>
      <c r="B1300" s="7" t="n"/>
      <c r="C1300" s="12" t="n"/>
      <c r="D1300" s="12">
        <f>IF(C1300="","",IFERROR(INDEX('연차관리대장'!$B$5:$B$204,MATCH(C1300,'연차관리대장'!$A$5:$A$204,0)),""))</f>
        <v/>
      </c>
      <c r="E1300" s="12">
        <f>IF(C1300="","",IFERROR(INDEX('연차관리대장'!$C$5:$C$204,MATCH(C1300,'연차관리대장'!$A$5:$A$204,0)),""))</f>
        <v/>
      </c>
      <c r="F1300" s="12" t="n"/>
      <c r="G1300" s="12" t="n"/>
      <c r="H1300" s="12">
        <f>IF(F1300="","",IF(OR(F1300="오전 반차",F1300="오후 반차"),0.5,IF(F1300="연차",N(G1300),0)))</f>
        <v/>
      </c>
      <c r="I1300" s="7" t="n"/>
      <c r="J1300" s="12" t="n"/>
      <c r="K1300" s="12" t="n"/>
      <c r="L1300" s="14" t="n"/>
      <c r="M1300" s="12">
        <f>IF(AND(C1300="",F1300=""),"",IF(C1300="","사번 미기재",IF(ISNA(MATCH(C1300,'연차관리대장'!$A$5:$A$204,0)),"대장에 없는 사번",IF(A1300="","사용일 미기재",IF(AND(F1300="연차",G1300=""),"일수 미기재",IF(AND(G1300&lt;&gt;"",ISNUMBER(SEARCH("반차",F1300)),N(G1300)&lt;&gt;0.5),"반차는 0.5일",""))))))</f>
        <v/>
      </c>
    </row>
    <row r="1301">
      <c r="A1301" s="7" t="n"/>
      <c r="B1301" s="7" t="n"/>
      <c r="C1301" s="12" t="n"/>
      <c r="D1301" s="12">
        <f>IF(C1301="","",IFERROR(INDEX('연차관리대장'!$B$5:$B$204,MATCH(C1301,'연차관리대장'!$A$5:$A$204,0)),""))</f>
        <v/>
      </c>
      <c r="E1301" s="12">
        <f>IF(C1301="","",IFERROR(INDEX('연차관리대장'!$C$5:$C$204,MATCH(C1301,'연차관리대장'!$A$5:$A$204,0)),""))</f>
        <v/>
      </c>
      <c r="F1301" s="12" t="n"/>
      <c r="G1301" s="12" t="n"/>
      <c r="H1301" s="12">
        <f>IF(F1301="","",IF(OR(F1301="오전 반차",F1301="오후 반차"),0.5,IF(F1301="연차",N(G1301),0)))</f>
        <v/>
      </c>
      <c r="I1301" s="7" t="n"/>
      <c r="J1301" s="12" t="n"/>
      <c r="K1301" s="12" t="n"/>
      <c r="L1301" s="14" t="n"/>
      <c r="M1301" s="12">
        <f>IF(AND(C1301="",F1301=""),"",IF(C1301="","사번 미기재",IF(ISNA(MATCH(C1301,'연차관리대장'!$A$5:$A$204,0)),"대장에 없는 사번",IF(A1301="","사용일 미기재",IF(AND(F1301="연차",G1301=""),"일수 미기재",IF(AND(G1301&lt;&gt;"",ISNUMBER(SEARCH("반차",F1301)),N(G1301)&lt;&gt;0.5),"반차는 0.5일",""))))))</f>
        <v/>
      </c>
    </row>
    <row r="1302">
      <c r="A1302" s="7" t="n"/>
      <c r="B1302" s="7" t="n"/>
      <c r="C1302" s="12" t="n"/>
      <c r="D1302" s="12">
        <f>IF(C1302="","",IFERROR(INDEX('연차관리대장'!$B$5:$B$204,MATCH(C1302,'연차관리대장'!$A$5:$A$204,0)),""))</f>
        <v/>
      </c>
      <c r="E1302" s="12">
        <f>IF(C1302="","",IFERROR(INDEX('연차관리대장'!$C$5:$C$204,MATCH(C1302,'연차관리대장'!$A$5:$A$204,0)),""))</f>
        <v/>
      </c>
      <c r="F1302" s="12" t="n"/>
      <c r="G1302" s="12" t="n"/>
      <c r="H1302" s="12">
        <f>IF(F1302="","",IF(OR(F1302="오전 반차",F1302="오후 반차"),0.5,IF(F1302="연차",N(G1302),0)))</f>
        <v/>
      </c>
      <c r="I1302" s="7" t="n"/>
      <c r="J1302" s="12" t="n"/>
      <c r="K1302" s="12" t="n"/>
      <c r="L1302" s="14" t="n"/>
      <c r="M1302" s="12">
        <f>IF(AND(C1302="",F1302=""),"",IF(C1302="","사번 미기재",IF(ISNA(MATCH(C1302,'연차관리대장'!$A$5:$A$204,0)),"대장에 없는 사번",IF(A1302="","사용일 미기재",IF(AND(F1302="연차",G1302=""),"일수 미기재",IF(AND(G1302&lt;&gt;"",ISNUMBER(SEARCH("반차",F1302)),N(G1302)&lt;&gt;0.5),"반차는 0.5일",""))))))</f>
        <v/>
      </c>
    </row>
    <row r="1303">
      <c r="A1303" s="7" t="n"/>
      <c r="B1303" s="7" t="n"/>
      <c r="C1303" s="12" t="n"/>
      <c r="D1303" s="12">
        <f>IF(C1303="","",IFERROR(INDEX('연차관리대장'!$B$5:$B$204,MATCH(C1303,'연차관리대장'!$A$5:$A$204,0)),""))</f>
        <v/>
      </c>
      <c r="E1303" s="12">
        <f>IF(C1303="","",IFERROR(INDEX('연차관리대장'!$C$5:$C$204,MATCH(C1303,'연차관리대장'!$A$5:$A$204,0)),""))</f>
        <v/>
      </c>
      <c r="F1303" s="12" t="n"/>
      <c r="G1303" s="12" t="n"/>
      <c r="H1303" s="12">
        <f>IF(F1303="","",IF(OR(F1303="오전 반차",F1303="오후 반차"),0.5,IF(F1303="연차",N(G1303),0)))</f>
        <v/>
      </c>
      <c r="I1303" s="7" t="n"/>
      <c r="J1303" s="12" t="n"/>
      <c r="K1303" s="12" t="n"/>
      <c r="L1303" s="14" t="n"/>
      <c r="M1303" s="12">
        <f>IF(AND(C1303="",F1303=""),"",IF(C1303="","사번 미기재",IF(ISNA(MATCH(C1303,'연차관리대장'!$A$5:$A$204,0)),"대장에 없는 사번",IF(A1303="","사용일 미기재",IF(AND(F1303="연차",G1303=""),"일수 미기재",IF(AND(G1303&lt;&gt;"",ISNUMBER(SEARCH("반차",F1303)),N(G1303)&lt;&gt;0.5),"반차는 0.5일",""))))))</f>
        <v/>
      </c>
    </row>
    <row r="1304">
      <c r="A1304" s="7" t="n"/>
      <c r="B1304" s="7" t="n"/>
      <c r="C1304" s="12" t="n"/>
      <c r="D1304" s="12">
        <f>IF(C1304="","",IFERROR(INDEX('연차관리대장'!$B$5:$B$204,MATCH(C1304,'연차관리대장'!$A$5:$A$204,0)),""))</f>
        <v/>
      </c>
      <c r="E1304" s="12">
        <f>IF(C1304="","",IFERROR(INDEX('연차관리대장'!$C$5:$C$204,MATCH(C1304,'연차관리대장'!$A$5:$A$204,0)),""))</f>
        <v/>
      </c>
      <c r="F1304" s="12" t="n"/>
      <c r="G1304" s="12" t="n"/>
      <c r="H1304" s="12">
        <f>IF(F1304="","",IF(OR(F1304="오전 반차",F1304="오후 반차"),0.5,IF(F1304="연차",N(G1304),0)))</f>
        <v/>
      </c>
      <c r="I1304" s="7" t="n"/>
      <c r="J1304" s="12" t="n"/>
      <c r="K1304" s="12" t="n"/>
      <c r="L1304" s="14" t="n"/>
      <c r="M1304" s="12">
        <f>IF(AND(C1304="",F1304=""),"",IF(C1304="","사번 미기재",IF(ISNA(MATCH(C1304,'연차관리대장'!$A$5:$A$204,0)),"대장에 없는 사번",IF(A1304="","사용일 미기재",IF(AND(F1304="연차",G1304=""),"일수 미기재",IF(AND(G1304&lt;&gt;"",ISNUMBER(SEARCH("반차",F1304)),N(G1304)&lt;&gt;0.5),"반차는 0.5일",""))))))</f>
        <v/>
      </c>
    </row>
    <row r="1305">
      <c r="A1305" s="7" t="n"/>
      <c r="B1305" s="7" t="n"/>
      <c r="C1305" s="12" t="n"/>
      <c r="D1305" s="12">
        <f>IF(C1305="","",IFERROR(INDEX('연차관리대장'!$B$5:$B$204,MATCH(C1305,'연차관리대장'!$A$5:$A$204,0)),""))</f>
        <v/>
      </c>
      <c r="E1305" s="12">
        <f>IF(C1305="","",IFERROR(INDEX('연차관리대장'!$C$5:$C$204,MATCH(C1305,'연차관리대장'!$A$5:$A$204,0)),""))</f>
        <v/>
      </c>
      <c r="F1305" s="12" t="n"/>
      <c r="G1305" s="12" t="n"/>
      <c r="H1305" s="12">
        <f>IF(F1305="","",IF(OR(F1305="오전 반차",F1305="오후 반차"),0.5,IF(F1305="연차",N(G1305),0)))</f>
        <v/>
      </c>
      <c r="I1305" s="7" t="n"/>
      <c r="J1305" s="12" t="n"/>
      <c r="K1305" s="12" t="n"/>
      <c r="L1305" s="14" t="n"/>
      <c r="M1305" s="12">
        <f>IF(AND(C1305="",F1305=""),"",IF(C1305="","사번 미기재",IF(ISNA(MATCH(C1305,'연차관리대장'!$A$5:$A$204,0)),"대장에 없는 사번",IF(A1305="","사용일 미기재",IF(AND(F1305="연차",G1305=""),"일수 미기재",IF(AND(G1305&lt;&gt;"",ISNUMBER(SEARCH("반차",F1305)),N(G1305)&lt;&gt;0.5),"반차는 0.5일",""))))))</f>
        <v/>
      </c>
    </row>
    <row r="1306">
      <c r="A1306" s="7" t="n"/>
      <c r="B1306" s="7" t="n"/>
      <c r="C1306" s="12" t="n"/>
      <c r="D1306" s="12">
        <f>IF(C1306="","",IFERROR(INDEX('연차관리대장'!$B$5:$B$204,MATCH(C1306,'연차관리대장'!$A$5:$A$204,0)),""))</f>
        <v/>
      </c>
      <c r="E1306" s="12">
        <f>IF(C1306="","",IFERROR(INDEX('연차관리대장'!$C$5:$C$204,MATCH(C1306,'연차관리대장'!$A$5:$A$204,0)),""))</f>
        <v/>
      </c>
      <c r="F1306" s="12" t="n"/>
      <c r="G1306" s="12" t="n"/>
      <c r="H1306" s="12">
        <f>IF(F1306="","",IF(OR(F1306="오전 반차",F1306="오후 반차"),0.5,IF(F1306="연차",N(G1306),0)))</f>
        <v/>
      </c>
      <c r="I1306" s="7" t="n"/>
      <c r="J1306" s="12" t="n"/>
      <c r="K1306" s="12" t="n"/>
      <c r="L1306" s="14" t="n"/>
      <c r="M1306" s="12">
        <f>IF(AND(C1306="",F1306=""),"",IF(C1306="","사번 미기재",IF(ISNA(MATCH(C1306,'연차관리대장'!$A$5:$A$204,0)),"대장에 없는 사번",IF(A1306="","사용일 미기재",IF(AND(F1306="연차",G1306=""),"일수 미기재",IF(AND(G1306&lt;&gt;"",ISNUMBER(SEARCH("반차",F1306)),N(G1306)&lt;&gt;0.5),"반차는 0.5일",""))))))</f>
        <v/>
      </c>
    </row>
    <row r="1307">
      <c r="A1307" s="7" t="n"/>
      <c r="B1307" s="7" t="n"/>
      <c r="C1307" s="12" t="n"/>
      <c r="D1307" s="12">
        <f>IF(C1307="","",IFERROR(INDEX('연차관리대장'!$B$5:$B$204,MATCH(C1307,'연차관리대장'!$A$5:$A$204,0)),""))</f>
        <v/>
      </c>
      <c r="E1307" s="12">
        <f>IF(C1307="","",IFERROR(INDEX('연차관리대장'!$C$5:$C$204,MATCH(C1307,'연차관리대장'!$A$5:$A$204,0)),""))</f>
        <v/>
      </c>
      <c r="F1307" s="12" t="n"/>
      <c r="G1307" s="12" t="n"/>
      <c r="H1307" s="12">
        <f>IF(F1307="","",IF(OR(F1307="오전 반차",F1307="오후 반차"),0.5,IF(F1307="연차",N(G1307),0)))</f>
        <v/>
      </c>
      <c r="I1307" s="7" t="n"/>
      <c r="J1307" s="12" t="n"/>
      <c r="K1307" s="12" t="n"/>
      <c r="L1307" s="14" t="n"/>
      <c r="M1307" s="12">
        <f>IF(AND(C1307="",F1307=""),"",IF(C1307="","사번 미기재",IF(ISNA(MATCH(C1307,'연차관리대장'!$A$5:$A$204,0)),"대장에 없는 사번",IF(A1307="","사용일 미기재",IF(AND(F1307="연차",G1307=""),"일수 미기재",IF(AND(G1307&lt;&gt;"",ISNUMBER(SEARCH("반차",F1307)),N(G1307)&lt;&gt;0.5),"반차는 0.5일",""))))))</f>
        <v/>
      </c>
    </row>
    <row r="1308">
      <c r="A1308" s="7" t="n"/>
      <c r="B1308" s="7" t="n"/>
      <c r="C1308" s="12" t="n"/>
      <c r="D1308" s="12">
        <f>IF(C1308="","",IFERROR(INDEX('연차관리대장'!$B$5:$B$204,MATCH(C1308,'연차관리대장'!$A$5:$A$204,0)),""))</f>
        <v/>
      </c>
      <c r="E1308" s="12">
        <f>IF(C1308="","",IFERROR(INDEX('연차관리대장'!$C$5:$C$204,MATCH(C1308,'연차관리대장'!$A$5:$A$204,0)),""))</f>
        <v/>
      </c>
      <c r="F1308" s="12" t="n"/>
      <c r="G1308" s="12" t="n"/>
      <c r="H1308" s="12">
        <f>IF(F1308="","",IF(OR(F1308="오전 반차",F1308="오후 반차"),0.5,IF(F1308="연차",N(G1308),0)))</f>
        <v/>
      </c>
      <c r="I1308" s="7" t="n"/>
      <c r="J1308" s="12" t="n"/>
      <c r="K1308" s="12" t="n"/>
      <c r="L1308" s="14" t="n"/>
      <c r="M1308" s="12">
        <f>IF(AND(C1308="",F1308=""),"",IF(C1308="","사번 미기재",IF(ISNA(MATCH(C1308,'연차관리대장'!$A$5:$A$204,0)),"대장에 없는 사번",IF(A1308="","사용일 미기재",IF(AND(F1308="연차",G1308=""),"일수 미기재",IF(AND(G1308&lt;&gt;"",ISNUMBER(SEARCH("반차",F1308)),N(G1308)&lt;&gt;0.5),"반차는 0.5일",""))))))</f>
        <v/>
      </c>
    </row>
    <row r="1309">
      <c r="A1309" s="7" t="n"/>
      <c r="B1309" s="7" t="n"/>
      <c r="C1309" s="12" t="n"/>
      <c r="D1309" s="12">
        <f>IF(C1309="","",IFERROR(INDEX('연차관리대장'!$B$5:$B$204,MATCH(C1309,'연차관리대장'!$A$5:$A$204,0)),""))</f>
        <v/>
      </c>
      <c r="E1309" s="12">
        <f>IF(C1309="","",IFERROR(INDEX('연차관리대장'!$C$5:$C$204,MATCH(C1309,'연차관리대장'!$A$5:$A$204,0)),""))</f>
        <v/>
      </c>
      <c r="F1309" s="12" t="n"/>
      <c r="G1309" s="12" t="n"/>
      <c r="H1309" s="12">
        <f>IF(F1309="","",IF(OR(F1309="오전 반차",F1309="오후 반차"),0.5,IF(F1309="연차",N(G1309),0)))</f>
        <v/>
      </c>
      <c r="I1309" s="7" t="n"/>
      <c r="J1309" s="12" t="n"/>
      <c r="K1309" s="12" t="n"/>
      <c r="L1309" s="14" t="n"/>
      <c r="M1309" s="12">
        <f>IF(AND(C1309="",F1309=""),"",IF(C1309="","사번 미기재",IF(ISNA(MATCH(C1309,'연차관리대장'!$A$5:$A$204,0)),"대장에 없는 사번",IF(A1309="","사용일 미기재",IF(AND(F1309="연차",G1309=""),"일수 미기재",IF(AND(G1309&lt;&gt;"",ISNUMBER(SEARCH("반차",F1309)),N(G1309)&lt;&gt;0.5),"반차는 0.5일",""))))))</f>
        <v/>
      </c>
    </row>
    <row r="1310">
      <c r="A1310" s="7" t="n"/>
      <c r="B1310" s="7" t="n"/>
      <c r="C1310" s="12" t="n"/>
      <c r="D1310" s="12">
        <f>IF(C1310="","",IFERROR(INDEX('연차관리대장'!$B$5:$B$204,MATCH(C1310,'연차관리대장'!$A$5:$A$204,0)),""))</f>
        <v/>
      </c>
      <c r="E1310" s="12">
        <f>IF(C1310="","",IFERROR(INDEX('연차관리대장'!$C$5:$C$204,MATCH(C1310,'연차관리대장'!$A$5:$A$204,0)),""))</f>
        <v/>
      </c>
      <c r="F1310" s="12" t="n"/>
      <c r="G1310" s="12" t="n"/>
      <c r="H1310" s="12">
        <f>IF(F1310="","",IF(OR(F1310="오전 반차",F1310="오후 반차"),0.5,IF(F1310="연차",N(G1310),0)))</f>
        <v/>
      </c>
      <c r="I1310" s="7" t="n"/>
      <c r="J1310" s="12" t="n"/>
      <c r="K1310" s="12" t="n"/>
      <c r="L1310" s="14" t="n"/>
      <c r="M1310" s="12">
        <f>IF(AND(C1310="",F1310=""),"",IF(C1310="","사번 미기재",IF(ISNA(MATCH(C1310,'연차관리대장'!$A$5:$A$204,0)),"대장에 없는 사번",IF(A1310="","사용일 미기재",IF(AND(F1310="연차",G1310=""),"일수 미기재",IF(AND(G1310&lt;&gt;"",ISNUMBER(SEARCH("반차",F1310)),N(G1310)&lt;&gt;0.5),"반차는 0.5일",""))))))</f>
        <v/>
      </c>
    </row>
    <row r="1311">
      <c r="A1311" s="7" t="n"/>
      <c r="B1311" s="7" t="n"/>
      <c r="C1311" s="12" t="n"/>
      <c r="D1311" s="12">
        <f>IF(C1311="","",IFERROR(INDEX('연차관리대장'!$B$5:$B$204,MATCH(C1311,'연차관리대장'!$A$5:$A$204,0)),""))</f>
        <v/>
      </c>
      <c r="E1311" s="12">
        <f>IF(C1311="","",IFERROR(INDEX('연차관리대장'!$C$5:$C$204,MATCH(C1311,'연차관리대장'!$A$5:$A$204,0)),""))</f>
        <v/>
      </c>
      <c r="F1311" s="12" t="n"/>
      <c r="G1311" s="12" t="n"/>
      <c r="H1311" s="12">
        <f>IF(F1311="","",IF(OR(F1311="오전 반차",F1311="오후 반차"),0.5,IF(F1311="연차",N(G1311),0)))</f>
        <v/>
      </c>
      <c r="I1311" s="7" t="n"/>
      <c r="J1311" s="12" t="n"/>
      <c r="K1311" s="12" t="n"/>
      <c r="L1311" s="14" t="n"/>
      <c r="M1311" s="12">
        <f>IF(AND(C1311="",F1311=""),"",IF(C1311="","사번 미기재",IF(ISNA(MATCH(C1311,'연차관리대장'!$A$5:$A$204,0)),"대장에 없는 사번",IF(A1311="","사용일 미기재",IF(AND(F1311="연차",G1311=""),"일수 미기재",IF(AND(G1311&lt;&gt;"",ISNUMBER(SEARCH("반차",F1311)),N(G1311)&lt;&gt;0.5),"반차는 0.5일",""))))))</f>
        <v/>
      </c>
    </row>
    <row r="1312">
      <c r="A1312" s="7" t="n"/>
      <c r="B1312" s="7" t="n"/>
      <c r="C1312" s="12" t="n"/>
      <c r="D1312" s="12">
        <f>IF(C1312="","",IFERROR(INDEX('연차관리대장'!$B$5:$B$204,MATCH(C1312,'연차관리대장'!$A$5:$A$204,0)),""))</f>
        <v/>
      </c>
      <c r="E1312" s="12">
        <f>IF(C1312="","",IFERROR(INDEX('연차관리대장'!$C$5:$C$204,MATCH(C1312,'연차관리대장'!$A$5:$A$204,0)),""))</f>
        <v/>
      </c>
      <c r="F1312" s="12" t="n"/>
      <c r="G1312" s="12" t="n"/>
      <c r="H1312" s="12">
        <f>IF(F1312="","",IF(OR(F1312="오전 반차",F1312="오후 반차"),0.5,IF(F1312="연차",N(G1312),0)))</f>
        <v/>
      </c>
      <c r="I1312" s="7" t="n"/>
      <c r="J1312" s="12" t="n"/>
      <c r="K1312" s="12" t="n"/>
      <c r="L1312" s="14" t="n"/>
      <c r="M1312" s="12">
        <f>IF(AND(C1312="",F1312=""),"",IF(C1312="","사번 미기재",IF(ISNA(MATCH(C1312,'연차관리대장'!$A$5:$A$204,0)),"대장에 없는 사번",IF(A1312="","사용일 미기재",IF(AND(F1312="연차",G1312=""),"일수 미기재",IF(AND(G1312&lt;&gt;"",ISNUMBER(SEARCH("반차",F1312)),N(G1312)&lt;&gt;0.5),"반차는 0.5일",""))))))</f>
        <v/>
      </c>
    </row>
    <row r="1313">
      <c r="A1313" s="7" t="n"/>
      <c r="B1313" s="7" t="n"/>
      <c r="C1313" s="12" t="n"/>
      <c r="D1313" s="12">
        <f>IF(C1313="","",IFERROR(INDEX('연차관리대장'!$B$5:$B$204,MATCH(C1313,'연차관리대장'!$A$5:$A$204,0)),""))</f>
        <v/>
      </c>
      <c r="E1313" s="12">
        <f>IF(C1313="","",IFERROR(INDEX('연차관리대장'!$C$5:$C$204,MATCH(C1313,'연차관리대장'!$A$5:$A$204,0)),""))</f>
        <v/>
      </c>
      <c r="F1313" s="12" t="n"/>
      <c r="G1313" s="12" t="n"/>
      <c r="H1313" s="12">
        <f>IF(F1313="","",IF(OR(F1313="오전 반차",F1313="오후 반차"),0.5,IF(F1313="연차",N(G1313),0)))</f>
        <v/>
      </c>
      <c r="I1313" s="7" t="n"/>
      <c r="J1313" s="12" t="n"/>
      <c r="K1313" s="12" t="n"/>
      <c r="L1313" s="14" t="n"/>
      <c r="M1313" s="12">
        <f>IF(AND(C1313="",F1313=""),"",IF(C1313="","사번 미기재",IF(ISNA(MATCH(C1313,'연차관리대장'!$A$5:$A$204,0)),"대장에 없는 사번",IF(A1313="","사용일 미기재",IF(AND(F1313="연차",G1313=""),"일수 미기재",IF(AND(G1313&lt;&gt;"",ISNUMBER(SEARCH("반차",F1313)),N(G1313)&lt;&gt;0.5),"반차는 0.5일",""))))))</f>
        <v/>
      </c>
    </row>
    <row r="1314">
      <c r="A1314" s="7" t="n"/>
      <c r="B1314" s="7" t="n"/>
      <c r="C1314" s="12" t="n"/>
      <c r="D1314" s="12">
        <f>IF(C1314="","",IFERROR(INDEX('연차관리대장'!$B$5:$B$204,MATCH(C1314,'연차관리대장'!$A$5:$A$204,0)),""))</f>
        <v/>
      </c>
      <c r="E1314" s="12">
        <f>IF(C1314="","",IFERROR(INDEX('연차관리대장'!$C$5:$C$204,MATCH(C1314,'연차관리대장'!$A$5:$A$204,0)),""))</f>
        <v/>
      </c>
      <c r="F1314" s="12" t="n"/>
      <c r="G1314" s="12" t="n"/>
      <c r="H1314" s="12">
        <f>IF(F1314="","",IF(OR(F1314="오전 반차",F1314="오후 반차"),0.5,IF(F1314="연차",N(G1314),0)))</f>
        <v/>
      </c>
      <c r="I1314" s="7" t="n"/>
      <c r="J1314" s="12" t="n"/>
      <c r="K1314" s="12" t="n"/>
      <c r="L1314" s="14" t="n"/>
      <c r="M1314" s="12">
        <f>IF(AND(C1314="",F1314=""),"",IF(C1314="","사번 미기재",IF(ISNA(MATCH(C1314,'연차관리대장'!$A$5:$A$204,0)),"대장에 없는 사번",IF(A1314="","사용일 미기재",IF(AND(F1314="연차",G1314=""),"일수 미기재",IF(AND(G1314&lt;&gt;"",ISNUMBER(SEARCH("반차",F1314)),N(G1314)&lt;&gt;0.5),"반차는 0.5일",""))))))</f>
        <v/>
      </c>
    </row>
    <row r="1315">
      <c r="A1315" s="7" t="n"/>
      <c r="B1315" s="7" t="n"/>
      <c r="C1315" s="12" t="n"/>
      <c r="D1315" s="12">
        <f>IF(C1315="","",IFERROR(INDEX('연차관리대장'!$B$5:$B$204,MATCH(C1315,'연차관리대장'!$A$5:$A$204,0)),""))</f>
        <v/>
      </c>
      <c r="E1315" s="12">
        <f>IF(C1315="","",IFERROR(INDEX('연차관리대장'!$C$5:$C$204,MATCH(C1315,'연차관리대장'!$A$5:$A$204,0)),""))</f>
        <v/>
      </c>
      <c r="F1315" s="12" t="n"/>
      <c r="G1315" s="12" t="n"/>
      <c r="H1315" s="12">
        <f>IF(F1315="","",IF(OR(F1315="오전 반차",F1315="오후 반차"),0.5,IF(F1315="연차",N(G1315),0)))</f>
        <v/>
      </c>
      <c r="I1315" s="7" t="n"/>
      <c r="J1315" s="12" t="n"/>
      <c r="K1315" s="12" t="n"/>
      <c r="L1315" s="14" t="n"/>
      <c r="M1315" s="12">
        <f>IF(AND(C1315="",F1315=""),"",IF(C1315="","사번 미기재",IF(ISNA(MATCH(C1315,'연차관리대장'!$A$5:$A$204,0)),"대장에 없는 사번",IF(A1315="","사용일 미기재",IF(AND(F1315="연차",G1315=""),"일수 미기재",IF(AND(G1315&lt;&gt;"",ISNUMBER(SEARCH("반차",F1315)),N(G1315)&lt;&gt;0.5),"반차는 0.5일",""))))))</f>
        <v/>
      </c>
    </row>
    <row r="1316">
      <c r="A1316" s="7" t="n"/>
      <c r="B1316" s="7" t="n"/>
      <c r="C1316" s="12" t="n"/>
      <c r="D1316" s="12">
        <f>IF(C1316="","",IFERROR(INDEX('연차관리대장'!$B$5:$B$204,MATCH(C1316,'연차관리대장'!$A$5:$A$204,0)),""))</f>
        <v/>
      </c>
      <c r="E1316" s="12">
        <f>IF(C1316="","",IFERROR(INDEX('연차관리대장'!$C$5:$C$204,MATCH(C1316,'연차관리대장'!$A$5:$A$204,0)),""))</f>
        <v/>
      </c>
      <c r="F1316" s="12" t="n"/>
      <c r="G1316" s="12" t="n"/>
      <c r="H1316" s="12">
        <f>IF(F1316="","",IF(OR(F1316="오전 반차",F1316="오후 반차"),0.5,IF(F1316="연차",N(G1316),0)))</f>
        <v/>
      </c>
      <c r="I1316" s="7" t="n"/>
      <c r="J1316" s="12" t="n"/>
      <c r="K1316" s="12" t="n"/>
      <c r="L1316" s="14" t="n"/>
      <c r="M1316" s="12">
        <f>IF(AND(C1316="",F1316=""),"",IF(C1316="","사번 미기재",IF(ISNA(MATCH(C1316,'연차관리대장'!$A$5:$A$204,0)),"대장에 없는 사번",IF(A1316="","사용일 미기재",IF(AND(F1316="연차",G1316=""),"일수 미기재",IF(AND(G1316&lt;&gt;"",ISNUMBER(SEARCH("반차",F1316)),N(G1316)&lt;&gt;0.5),"반차는 0.5일",""))))))</f>
        <v/>
      </c>
    </row>
    <row r="1317">
      <c r="A1317" s="7" t="n"/>
      <c r="B1317" s="7" t="n"/>
      <c r="C1317" s="12" t="n"/>
      <c r="D1317" s="12">
        <f>IF(C1317="","",IFERROR(INDEX('연차관리대장'!$B$5:$B$204,MATCH(C1317,'연차관리대장'!$A$5:$A$204,0)),""))</f>
        <v/>
      </c>
      <c r="E1317" s="12">
        <f>IF(C1317="","",IFERROR(INDEX('연차관리대장'!$C$5:$C$204,MATCH(C1317,'연차관리대장'!$A$5:$A$204,0)),""))</f>
        <v/>
      </c>
      <c r="F1317" s="12" t="n"/>
      <c r="G1317" s="12" t="n"/>
      <c r="H1317" s="12">
        <f>IF(F1317="","",IF(OR(F1317="오전 반차",F1317="오후 반차"),0.5,IF(F1317="연차",N(G1317),0)))</f>
        <v/>
      </c>
      <c r="I1317" s="7" t="n"/>
      <c r="J1317" s="12" t="n"/>
      <c r="K1317" s="12" t="n"/>
      <c r="L1317" s="14" t="n"/>
      <c r="M1317" s="12">
        <f>IF(AND(C1317="",F1317=""),"",IF(C1317="","사번 미기재",IF(ISNA(MATCH(C1317,'연차관리대장'!$A$5:$A$204,0)),"대장에 없는 사번",IF(A1317="","사용일 미기재",IF(AND(F1317="연차",G1317=""),"일수 미기재",IF(AND(G1317&lt;&gt;"",ISNUMBER(SEARCH("반차",F1317)),N(G1317)&lt;&gt;0.5),"반차는 0.5일",""))))))</f>
        <v/>
      </c>
    </row>
    <row r="1318">
      <c r="A1318" s="7" t="n"/>
      <c r="B1318" s="7" t="n"/>
      <c r="C1318" s="12" t="n"/>
      <c r="D1318" s="12">
        <f>IF(C1318="","",IFERROR(INDEX('연차관리대장'!$B$5:$B$204,MATCH(C1318,'연차관리대장'!$A$5:$A$204,0)),""))</f>
        <v/>
      </c>
      <c r="E1318" s="12">
        <f>IF(C1318="","",IFERROR(INDEX('연차관리대장'!$C$5:$C$204,MATCH(C1318,'연차관리대장'!$A$5:$A$204,0)),""))</f>
        <v/>
      </c>
      <c r="F1318" s="12" t="n"/>
      <c r="G1318" s="12" t="n"/>
      <c r="H1318" s="12">
        <f>IF(F1318="","",IF(OR(F1318="오전 반차",F1318="오후 반차"),0.5,IF(F1318="연차",N(G1318),0)))</f>
        <v/>
      </c>
      <c r="I1318" s="7" t="n"/>
      <c r="J1318" s="12" t="n"/>
      <c r="K1318" s="12" t="n"/>
      <c r="L1318" s="14" t="n"/>
      <c r="M1318" s="12">
        <f>IF(AND(C1318="",F1318=""),"",IF(C1318="","사번 미기재",IF(ISNA(MATCH(C1318,'연차관리대장'!$A$5:$A$204,0)),"대장에 없는 사번",IF(A1318="","사용일 미기재",IF(AND(F1318="연차",G1318=""),"일수 미기재",IF(AND(G1318&lt;&gt;"",ISNUMBER(SEARCH("반차",F1318)),N(G1318)&lt;&gt;0.5),"반차는 0.5일",""))))))</f>
        <v/>
      </c>
    </row>
    <row r="1319">
      <c r="A1319" s="7" t="n"/>
      <c r="B1319" s="7" t="n"/>
      <c r="C1319" s="12" t="n"/>
      <c r="D1319" s="12">
        <f>IF(C1319="","",IFERROR(INDEX('연차관리대장'!$B$5:$B$204,MATCH(C1319,'연차관리대장'!$A$5:$A$204,0)),""))</f>
        <v/>
      </c>
      <c r="E1319" s="12">
        <f>IF(C1319="","",IFERROR(INDEX('연차관리대장'!$C$5:$C$204,MATCH(C1319,'연차관리대장'!$A$5:$A$204,0)),""))</f>
        <v/>
      </c>
      <c r="F1319" s="12" t="n"/>
      <c r="G1319" s="12" t="n"/>
      <c r="H1319" s="12">
        <f>IF(F1319="","",IF(OR(F1319="오전 반차",F1319="오후 반차"),0.5,IF(F1319="연차",N(G1319),0)))</f>
        <v/>
      </c>
      <c r="I1319" s="7" t="n"/>
      <c r="J1319" s="12" t="n"/>
      <c r="K1319" s="12" t="n"/>
      <c r="L1319" s="14" t="n"/>
      <c r="M1319" s="12">
        <f>IF(AND(C1319="",F1319=""),"",IF(C1319="","사번 미기재",IF(ISNA(MATCH(C1319,'연차관리대장'!$A$5:$A$204,0)),"대장에 없는 사번",IF(A1319="","사용일 미기재",IF(AND(F1319="연차",G1319=""),"일수 미기재",IF(AND(G1319&lt;&gt;"",ISNUMBER(SEARCH("반차",F1319)),N(G1319)&lt;&gt;0.5),"반차는 0.5일",""))))))</f>
        <v/>
      </c>
    </row>
    <row r="1320">
      <c r="A1320" s="7" t="n"/>
      <c r="B1320" s="7" t="n"/>
      <c r="C1320" s="12" t="n"/>
      <c r="D1320" s="12">
        <f>IF(C1320="","",IFERROR(INDEX('연차관리대장'!$B$5:$B$204,MATCH(C1320,'연차관리대장'!$A$5:$A$204,0)),""))</f>
        <v/>
      </c>
      <c r="E1320" s="12">
        <f>IF(C1320="","",IFERROR(INDEX('연차관리대장'!$C$5:$C$204,MATCH(C1320,'연차관리대장'!$A$5:$A$204,0)),""))</f>
        <v/>
      </c>
      <c r="F1320" s="12" t="n"/>
      <c r="G1320" s="12" t="n"/>
      <c r="H1320" s="12">
        <f>IF(F1320="","",IF(OR(F1320="오전 반차",F1320="오후 반차"),0.5,IF(F1320="연차",N(G1320),0)))</f>
        <v/>
      </c>
      <c r="I1320" s="7" t="n"/>
      <c r="J1320" s="12" t="n"/>
      <c r="K1320" s="12" t="n"/>
      <c r="L1320" s="14" t="n"/>
      <c r="M1320" s="12">
        <f>IF(AND(C1320="",F1320=""),"",IF(C1320="","사번 미기재",IF(ISNA(MATCH(C1320,'연차관리대장'!$A$5:$A$204,0)),"대장에 없는 사번",IF(A1320="","사용일 미기재",IF(AND(F1320="연차",G1320=""),"일수 미기재",IF(AND(G1320&lt;&gt;"",ISNUMBER(SEARCH("반차",F1320)),N(G1320)&lt;&gt;0.5),"반차는 0.5일",""))))))</f>
        <v/>
      </c>
    </row>
    <row r="1321">
      <c r="A1321" s="7" t="n"/>
      <c r="B1321" s="7" t="n"/>
      <c r="C1321" s="12" t="n"/>
      <c r="D1321" s="12">
        <f>IF(C1321="","",IFERROR(INDEX('연차관리대장'!$B$5:$B$204,MATCH(C1321,'연차관리대장'!$A$5:$A$204,0)),""))</f>
        <v/>
      </c>
      <c r="E1321" s="12">
        <f>IF(C1321="","",IFERROR(INDEX('연차관리대장'!$C$5:$C$204,MATCH(C1321,'연차관리대장'!$A$5:$A$204,0)),""))</f>
        <v/>
      </c>
      <c r="F1321" s="12" t="n"/>
      <c r="G1321" s="12" t="n"/>
      <c r="H1321" s="12">
        <f>IF(F1321="","",IF(OR(F1321="오전 반차",F1321="오후 반차"),0.5,IF(F1321="연차",N(G1321),0)))</f>
        <v/>
      </c>
      <c r="I1321" s="7" t="n"/>
      <c r="J1321" s="12" t="n"/>
      <c r="K1321" s="12" t="n"/>
      <c r="L1321" s="14" t="n"/>
      <c r="M1321" s="12">
        <f>IF(AND(C1321="",F1321=""),"",IF(C1321="","사번 미기재",IF(ISNA(MATCH(C1321,'연차관리대장'!$A$5:$A$204,0)),"대장에 없는 사번",IF(A1321="","사용일 미기재",IF(AND(F1321="연차",G1321=""),"일수 미기재",IF(AND(G1321&lt;&gt;"",ISNUMBER(SEARCH("반차",F1321)),N(G1321)&lt;&gt;0.5),"반차는 0.5일",""))))))</f>
        <v/>
      </c>
    </row>
    <row r="1322">
      <c r="A1322" s="7" t="n"/>
      <c r="B1322" s="7" t="n"/>
      <c r="C1322" s="12" t="n"/>
      <c r="D1322" s="12">
        <f>IF(C1322="","",IFERROR(INDEX('연차관리대장'!$B$5:$B$204,MATCH(C1322,'연차관리대장'!$A$5:$A$204,0)),""))</f>
        <v/>
      </c>
      <c r="E1322" s="12">
        <f>IF(C1322="","",IFERROR(INDEX('연차관리대장'!$C$5:$C$204,MATCH(C1322,'연차관리대장'!$A$5:$A$204,0)),""))</f>
        <v/>
      </c>
      <c r="F1322" s="12" t="n"/>
      <c r="G1322" s="12" t="n"/>
      <c r="H1322" s="12">
        <f>IF(F1322="","",IF(OR(F1322="오전 반차",F1322="오후 반차"),0.5,IF(F1322="연차",N(G1322),0)))</f>
        <v/>
      </c>
      <c r="I1322" s="7" t="n"/>
      <c r="J1322" s="12" t="n"/>
      <c r="K1322" s="12" t="n"/>
      <c r="L1322" s="14" t="n"/>
      <c r="M1322" s="12">
        <f>IF(AND(C1322="",F1322=""),"",IF(C1322="","사번 미기재",IF(ISNA(MATCH(C1322,'연차관리대장'!$A$5:$A$204,0)),"대장에 없는 사번",IF(A1322="","사용일 미기재",IF(AND(F1322="연차",G1322=""),"일수 미기재",IF(AND(G1322&lt;&gt;"",ISNUMBER(SEARCH("반차",F1322)),N(G1322)&lt;&gt;0.5),"반차는 0.5일",""))))))</f>
        <v/>
      </c>
    </row>
    <row r="1323">
      <c r="A1323" s="7" t="n"/>
      <c r="B1323" s="7" t="n"/>
      <c r="C1323" s="12" t="n"/>
      <c r="D1323" s="12">
        <f>IF(C1323="","",IFERROR(INDEX('연차관리대장'!$B$5:$B$204,MATCH(C1323,'연차관리대장'!$A$5:$A$204,0)),""))</f>
        <v/>
      </c>
      <c r="E1323" s="12">
        <f>IF(C1323="","",IFERROR(INDEX('연차관리대장'!$C$5:$C$204,MATCH(C1323,'연차관리대장'!$A$5:$A$204,0)),""))</f>
        <v/>
      </c>
      <c r="F1323" s="12" t="n"/>
      <c r="G1323" s="12" t="n"/>
      <c r="H1323" s="12">
        <f>IF(F1323="","",IF(OR(F1323="오전 반차",F1323="오후 반차"),0.5,IF(F1323="연차",N(G1323),0)))</f>
        <v/>
      </c>
      <c r="I1323" s="7" t="n"/>
      <c r="J1323" s="12" t="n"/>
      <c r="K1323" s="12" t="n"/>
      <c r="L1323" s="14" t="n"/>
      <c r="M1323" s="12">
        <f>IF(AND(C1323="",F1323=""),"",IF(C1323="","사번 미기재",IF(ISNA(MATCH(C1323,'연차관리대장'!$A$5:$A$204,0)),"대장에 없는 사번",IF(A1323="","사용일 미기재",IF(AND(F1323="연차",G1323=""),"일수 미기재",IF(AND(G1323&lt;&gt;"",ISNUMBER(SEARCH("반차",F1323)),N(G1323)&lt;&gt;0.5),"반차는 0.5일",""))))))</f>
        <v/>
      </c>
    </row>
    <row r="1324">
      <c r="A1324" s="7" t="n"/>
      <c r="B1324" s="7" t="n"/>
      <c r="C1324" s="12" t="n"/>
      <c r="D1324" s="12">
        <f>IF(C1324="","",IFERROR(INDEX('연차관리대장'!$B$5:$B$204,MATCH(C1324,'연차관리대장'!$A$5:$A$204,0)),""))</f>
        <v/>
      </c>
      <c r="E1324" s="12">
        <f>IF(C1324="","",IFERROR(INDEX('연차관리대장'!$C$5:$C$204,MATCH(C1324,'연차관리대장'!$A$5:$A$204,0)),""))</f>
        <v/>
      </c>
      <c r="F1324" s="12" t="n"/>
      <c r="G1324" s="12" t="n"/>
      <c r="H1324" s="12">
        <f>IF(F1324="","",IF(OR(F1324="오전 반차",F1324="오후 반차"),0.5,IF(F1324="연차",N(G1324),0)))</f>
        <v/>
      </c>
      <c r="I1324" s="7" t="n"/>
      <c r="J1324" s="12" t="n"/>
      <c r="K1324" s="12" t="n"/>
      <c r="L1324" s="14" t="n"/>
      <c r="M1324" s="12">
        <f>IF(AND(C1324="",F1324=""),"",IF(C1324="","사번 미기재",IF(ISNA(MATCH(C1324,'연차관리대장'!$A$5:$A$204,0)),"대장에 없는 사번",IF(A1324="","사용일 미기재",IF(AND(F1324="연차",G1324=""),"일수 미기재",IF(AND(G1324&lt;&gt;"",ISNUMBER(SEARCH("반차",F1324)),N(G1324)&lt;&gt;0.5),"반차는 0.5일",""))))))</f>
        <v/>
      </c>
    </row>
    <row r="1325">
      <c r="A1325" s="7" t="n"/>
      <c r="B1325" s="7" t="n"/>
      <c r="C1325" s="12" t="n"/>
      <c r="D1325" s="12">
        <f>IF(C1325="","",IFERROR(INDEX('연차관리대장'!$B$5:$B$204,MATCH(C1325,'연차관리대장'!$A$5:$A$204,0)),""))</f>
        <v/>
      </c>
      <c r="E1325" s="12">
        <f>IF(C1325="","",IFERROR(INDEX('연차관리대장'!$C$5:$C$204,MATCH(C1325,'연차관리대장'!$A$5:$A$204,0)),""))</f>
        <v/>
      </c>
      <c r="F1325" s="12" t="n"/>
      <c r="G1325" s="12" t="n"/>
      <c r="H1325" s="12">
        <f>IF(F1325="","",IF(OR(F1325="오전 반차",F1325="오후 반차"),0.5,IF(F1325="연차",N(G1325),0)))</f>
        <v/>
      </c>
      <c r="I1325" s="7" t="n"/>
      <c r="J1325" s="12" t="n"/>
      <c r="K1325" s="12" t="n"/>
      <c r="L1325" s="14" t="n"/>
      <c r="M1325" s="12">
        <f>IF(AND(C1325="",F1325=""),"",IF(C1325="","사번 미기재",IF(ISNA(MATCH(C1325,'연차관리대장'!$A$5:$A$204,0)),"대장에 없는 사번",IF(A1325="","사용일 미기재",IF(AND(F1325="연차",G1325=""),"일수 미기재",IF(AND(G1325&lt;&gt;"",ISNUMBER(SEARCH("반차",F1325)),N(G1325)&lt;&gt;0.5),"반차는 0.5일",""))))))</f>
        <v/>
      </c>
    </row>
    <row r="1326">
      <c r="A1326" s="7" t="n"/>
      <c r="B1326" s="7" t="n"/>
      <c r="C1326" s="12" t="n"/>
      <c r="D1326" s="12">
        <f>IF(C1326="","",IFERROR(INDEX('연차관리대장'!$B$5:$B$204,MATCH(C1326,'연차관리대장'!$A$5:$A$204,0)),""))</f>
        <v/>
      </c>
      <c r="E1326" s="12">
        <f>IF(C1326="","",IFERROR(INDEX('연차관리대장'!$C$5:$C$204,MATCH(C1326,'연차관리대장'!$A$5:$A$204,0)),""))</f>
        <v/>
      </c>
      <c r="F1326" s="12" t="n"/>
      <c r="G1326" s="12" t="n"/>
      <c r="H1326" s="12">
        <f>IF(F1326="","",IF(OR(F1326="오전 반차",F1326="오후 반차"),0.5,IF(F1326="연차",N(G1326),0)))</f>
        <v/>
      </c>
      <c r="I1326" s="7" t="n"/>
      <c r="J1326" s="12" t="n"/>
      <c r="K1326" s="12" t="n"/>
      <c r="L1326" s="14" t="n"/>
      <c r="M1326" s="12">
        <f>IF(AND(C1326="",F1326=""),"",IF(C1326="","사번 미기재",IF(ISNA(MATCH(C1326,'연차관리대장'!$A$5:$A$204,0)),"대장에 없는 사번",IF(A1326="","사용일 미기재",IF(AND(F1326="연차",G1326=""),"일수 미기재",IF(AND(G1326&lt;&gt;"",ISNUMBER(SEARCH("반차",F1326)),N(G1326)&lt;&gt;0.5),"반차는 0.5일",""))))))</f>
        <v/>
      </c>
    </row>
    <row r="1327">
      <c r="A1327" s="7" t="n"/>
      <c r="B1327" s="7" t="n"/>
      <c r="C1327" s="12" t="n"/>
      <c r="D1327" s="12">
        <f>IF(C1327="","",IFERROR(INDEX('연차관리대장'!$B$5:$B$204,MATCH(C1327,'연차관리대장'!$A$5:$A$204,0)),""))</f>
        <v/>
      </c>
      <c r="E1327" s="12">
        <f>IF(C1327="","",IFERROR(INDEX('연차관리대장'!$C$5:$C$204,MATCH(C1327,'연차관리대장'!$A$5:$A$204,0)),""))</f>
        <v/>
      </c>
      <c r="F1327" s="12" t="n"/>
      <c r="G1327" s="12" t="n"/>
      <c r="H1327" s="12">
        <f>IF(F1327="","",IF(OR(F1327="오전 반차",F1327="오후 반차"),0.5,IF(F1327="연차",N(G1327),0)))</f>
        <v/>
      </c>
      <c r="I1327" s="7" t="n"/>
      <c r="J1327" s="12" t="n"/>
      <c r="K1327" s="12" t="n"/>
      <c r="L1327" s="14" t="n"/>
      <c r="M1327" s="12">
        <f>IF(AND(C1327="",F1327=""),"",IF(C1327="","사번 미기재",IF(ISNA(MATCH(C1327,'연차관리대장'!$A$5:$A$204,0)),"대장에 없는 사번",IF(A1327="","사용일 미기재",IF(AND(F1327="연차",G1327=""),"일수 미기재",IF(AND(G1327&lt;&gt;"",ISNUMBER(SEARCH("반차",F1327)),N(G1327)&lt;&gt;0.5),"반차는 0.5일",""))))))</f>
        <v/>
      </c>
    </row>
    <row r="1328">
      <c r="A1328" s="7" t="n"/>
      <c r="B1328" s="7" t="n"/>
      <c r="C1328" s="12" t="n"/>
      <c r="D1328" s="12">
        <f>IF(C1328="","",IFERROR(INDEX('연차관리대장'!$B$5:$B$204,MATCH(C1328,'연차관리대장'!$A$5:$A$204,0)),""))</f>
        <v/>
      </c>
      <c r="E1328" s="12">
        <f>IF(C1328="","",IFERROR(INDEX('연차관리대장'!$C$5:$C$204,MATCH(C1328,'연차관리대장'!$A$5:$A$204,0)),""))</f>
        <v/>
      </c>
      <c r="F1328" s="12" t="n"/>
      <c r="G1328" s="12" t="n"/>
      <c r="H1328" s="12">
        <f>IF(F1328="","",IF(OR(F1328="오전 반차",F1328="오후 반차"),0.5,IF(F1328="연차",N(G1328),0)))</f>
        <v/>
      </c>
      <c r="I1328" s="7" t="n"/>
      <c r="J1328" s="12" t="n"/>
      <c r="K1328" s="12" t="n"/>
      <c r="L1328" s="14" t="n"/>
      <c r="M1328" s="12">
        <f>IF(AND(C1328="",F1328=""),"",IF(C1328="","사번 미기재",IF(ISNA(MATCH(C1328,'연차관리대장'!$A$5:$A$204,0)),"대장에 없는 사번",IF(A1328="","사용일 미기재",IF(AND(F1328="연차",G1328=""),"일수 미기재",IF(AND(G1328&lt;&gt;"",ISNUMBER(SEARCH("반차",F1328)),N(G1328)&lt;&gt;0.5),"반차는 0.5일",""))))))</f>
        <v/>
      </c>
    </row>
    <row r="1329">
      <c r="A1329" s="7" t="n"/>
      <c r="B1329" s="7" t="n"/>
      <c r="C1329" s="12" t="n"/>
      <c r="D1329" s="12">
        <f>IF(C1329="","",IFERROR(INDEX('연차관리대장'!$B$5:$B$204,MATCH(C1329,'연차관리대장'!$A$5:$A$204,0)),""))</f>
        <v/>
      </c>
      <c r="E1329" s="12">
        <f>IF(C1329="","",IFERROR(INDEX('연차관리대장'!$C$5:$C$204,MATCH(C1329,'연차관리대장'!$A$5:$A$204,0)),""))</f>
        <v/>
      </c>
      <c r="F1329" s="12" t="n"/>
      <c r="G1329" s="12" t="n"/>
      <c r="H1329" s="12">
        <f>IF(F1329="","",IF(OR(F1329="오전 반차",F1329="오후 반차"),0.5,IF(F1329="연차",N(G1329),0)))</f>
        <v/>
      </c>
      <c r="I1329" s="7" t="n"/>
      <c r="J1329" s="12" t="n"/>
      <c r="K1329" s="12" t="n"/>
      <c r="L1329" s="14" t="n"/>
      <c r="M1329" s="12">
        <f>IF(AND(C1329="",F1329=""),"",IF(C1329="","사번 미기재",IF(ISNA(MATCH(C1329,'연차관리대장'!$A$5:$A$204,0)),"대장에 없는 사번",IF(A1329="","사용일 미기재",IF(AND(F1329="연차",G1329=""),"일수 미기재",IF(AND(G1329&lt;&gt;"",ISNUMBER(SEARCH("반차",F1329)),N(G1329)&lt;&gt;0.5),"반차는 0.5일",""))))))</f>
        <v/>
      </c>
    </row>
    <row r="1330">
      <c r="A1330" s="7" t="n"/>
      <c r="B1330" s="7" t="n"/>
      <c r="C1330" s="12" t="n"/>
      <c r="D1330" s="12">
        <f>IF(C1330="","",IFERROR(INDEX('연차관리대장'!$B$5:$B$204,MATCH(C1330,'연차관리대장'!$A$5:$A$204,0)),""))</f>
        <v/>
      </c>
      <c r="E1330" s="12">
        <f>IF(C1330="","",IFERROR(INDEX('연차관리대장'!$C$5:$C$204,MATCH(C1330,'연차관리대장'!$A$5:$A$204,0)),""))</f>
        <v/>
      </c>
      <c r="F1330" s="12" t="n"/>
      <c r="G1330" s="12" t="n"/>
      <c r="H1330" s="12">
        <f>IF(F1330="","",IF(OR(F1330="오전 반차",F1330="오후 반차"),0.5,IF(F1330="연차",N(G1330),0)))</f>
        <v/>
      </c>
      <c r="I1330" s="7" t="n"/>
      <c r="J1330" s="12" t="n"/>
      <c r="K1330" s="12" t="n"/>
      <c r="L1330" s="14" t="n"/>
      <c r="M1330" s="12">
        <f>IF(AND(C1330="",F1330=""),"",IF(C1330="","사번 미기재",IF(ISNA(MATCH(C1330,'연차관리대장'!$A$5:$A$204,0)),"대장에 없는 사번",IF(A1330="","사용일 미기재",IF(AND(F1330="연차",G1330=""),"일수 미기재",IF(AND(G1330&lt;&gt;"",ISNUMBER(SEARCH("반차",F1330)),N(G1330)&lt;&gt;0.5),"반차는 0.5일",""))))))</f>
        <v/>
      </c>
    </row>
    <row r="1331">
      <c r="A1331" s="7" t="n"/>
      <c r="B1331" s="7" t="n"/>
      <c r="C1331" s="12" t="n"/>
      <c r="D1331" s="12">
        <f>IF(C1331="","",IFERROR(INDEX('연차관리대장'!$B$5:$B$204,MATCH(C1331,'연차관리대장'!$A$5:$A$204,0)),""))</f>
        <v/>
      </c>
      <c r="E1331" s="12">
        <f>IF(C1331="","",IFERROR(INDEX('연차관리대장'!$C$5:$C$204,MATCH(C1331,'연차관리대장'!$A$5:$A$204,0)),""))</f>
        <v/>
      </c>
      <c r="F1331" s="12" t="n"/>
      <c r="G1331" s="12" t="n"/>
      <c r="H1331" s="12">
        <f>IF(F1331="","",IF(OR(F1331="오전 반차",F1331="오후 반차"),0.5,IF(F1331="연차",N(G1331),0)))</f>
        <v/>
      </c>
      <c r="I1331" s="7" t="n"/>
      <c r="J1331" s="12" t="n"/>
      <c r="K1331" s="12" t="n"/>
      <c r="L1331" s="14" t="n"/>
      <c r="M1331" s="12">
        <f>IF(AND(C1331="",F1331=""),"",IF(C1331="","사번 미기재",IF(ISNA(MATCH(C1331,'연차관리대장'!$A$5:$A$204,0)),"대장에 없는 사번",IF(A1331="","사용일 미기재",IF(AND(F1331="연차",G1331=""),"일수 미기재",IF(AND(G1331&lt;&gt;"",ISNUMBER(SEARCH("반차",F1331)),N(G1331)&lt;&gt;0.5),"반차는 0.5일",""))))))</f>
        <v/>
      </c>
    </row>
    <row r="1332">
      <c r="A1332" s="7" t="n"/>
      <c r="B1332" s="7" t="n"/>
      <c r="C1332" s="12" t="n"/>
      <c r="D1332" s="12">
        <f>IF(C1332="","",IFERROR(INDEX('연차관리대장'!$B$5:$B$204,MATCH(C1332,'연차관리대장'!$A$5:$A$204,0)),""))</f>
        <v/>
      </c>
      <c r="E1332" s="12">
        <f>IF(C1332="","",IFERROR(INDEX('연차관리대장'!$C$5:$C$204,MATCH(C1332,'연차관리대장'!$A$5:$A$204,0)),""))</f>
        <v/>
      </c>
      <c r="F1332" s="12" t="n"/>
      <c r="G1332" s="12" t="n"/>
      <c r="H1332" s="12">
        <f>IF(F1332="","",IF(OR(F1332="오전 반차",F1332="오후 반차"),0.5,IF(F1332="연차",N(G1332),0)))</f>
        <v/>
      </c>
      <c r="I1332" s="7" t="n"/>
      <c r="J1332" s="12" t="n"/>
      <c r="K1332" s="12" t="n"/>
      <c r="L1332" s="14" t="n"/>
      <c r="M1332" s="12">
        <f>IF(AND(C1332="",F1332=""),"",IF(C1332="","사번 미기재",IF(ISNA(MATCH(C1332,'연차관리대장'!$A$5:$A$204,0)),"대장에 없는 사번",IF(A1332="","사용일 미기재",IF(AND(F1332="연차",G1332=""),"일수 미기재",IF(AND(G1332&lt;&gt;"",ISNUMBER(SEARCH("반차",F1332)),N(G1332)&lt;&gt;0.5),"반차는 0.5일",""))))))</f>
        <v/>
      </c>
    </row>
    <row r="1333">
      <c r="A1333" s="7" t="n"/>
      <c r="B1333" s="7" t="n"/>
      <c r="C1333" s="12" t="n"/>
      <c r="D1333" s="12">
        <f>IF(C1333="","",IFERROR(INDEX('연차관리대장'!$B$5:$B$204,MATCH(C1333,'연차관리대장'!$A$5:$A$204,0)),""))</f>
        <v/>
      </c>
      <c r="E1333" s="12">
        <f>IF(C1333="","",IFERROR(INDEX('연차관리대장'!$C$5:$C$204,MATCH(C1333,'연차관리대장'!$A$5:$A$204,0)),""))</f>
        <v/>
      </c>
      <c r="F1333" s="12" t="n"/>
      <c r="G1333" s="12" t="n"/>
      <c r="H1333" s="12">
        <f>IF(F1333="","",IF(OR(F1333="오전 반차",F1333="오후 반차"),0.5,IF(F1333="연차",N(G1333),0)))</f>
        <v/>
      </c>
      <c r="I1333" s="7" t="n"/>
      <c r="J1333" s="12" t="n"/>
      <c r="K1333" s="12" t="n"/>
      <c r="L1333" s="14" t="n"/>
      <c r="M1333" s="12">
        <f>IF(AND(C1333="",F1333=""),"",IF(C1333="","사번 미기재",IF(ISNA(MATCH(C1333,'연차관리대장'!$A$5:$A$204,0)),"대장에 없는 사번",IF(A1333="","사용일 미기재",IF(AND(F1333="연차",G1333=""),"일수 미기재",IF(AND(G1333&lt;&gt;"",ISNUMBER(SEARCH("반차",F1333)),N(G1333)&lt;&gt;0.5),"반차는 0.5일",""))))))</f>
        <v/>
      </c>
    </row>
    <row r="1334">
      <c r="A1334" s="7" t="n"/>
      <c r="B1334" s="7" t="n"/>
      <c r="C1334" s="12" t="n"/>
      <c r="D1334" s="12">
        <f>IF(C1334="","",IFERROR(INDEX('연차관리대장'!$B$5:$B$204,MATCH(C1334,'연차관리대장'!$A$5:$A$204,0)),""))</f>
        <v/>
      </c>
      <c r="E1334" s="12">
        <f>IF(C1334="","",IFERROR(INDEX('연차관리대장'!$C$5:$C$204,MATCH(C1334,'연차관리대장'!$A$5:$A$204,0)),""))</f>
        <v/>
      </c>
      <c r="F1334" s="12" t="n"/>
      <c r="G1334" s="12" t="n"/>
      <c r="H1334" s="12">
        <f>IF(F1334="","",IF(OR(F1334="오전 반차",F1334="오후 반차"),0.5,IF(F1334="연차",N(G1334),0)))</f>
        <v/>
      </c>
      <c r="I1334" s="7" t="n"/>
      <c r="J1334" s="12" t="n"/>
      <c r="K1334" s="12" t="n"/>
      <c r="L1334" s="14" t="n"/>
      <c r="M1334" s="12">
        <f>IF(AND(C1334="",F1334=""),"",IF(C1334="","사번 미기재",IF(ISNA(MATCH(C1334,'연차관리대장'!$A$5:$A$204,0)),"대장에 없는 사번",IF(A1334="","사용일 미기재",IF(AND(F1334="연차",G1334=""),"일수 미기재",IF(AND(G1334&lt;&gt;"",ISNUMBER(SEARCH("반차",F1334)),N(G1334)&lt;&gt;0.5),"반차는 0.5일",""))))))</f>
        <v/>
      </c>
    </row>
    <row r="1335">
      <c r="A1335" s="7" t="n"/>
      <c r="B1335" s="7" t="n"/>
      <c r="C1335" s="12" t="n"/>
      <c r="D1335" s="12">
        <f>IF(C1335="","",IFERROR(INDEX('연차관리대장'!$B$5:$B$204,MATCH(C1335,'연차관리대장'!$A$5:$A$204,0)),""))</f>
        <v/>
      </c>
      <c r="E1335" s="12">
        <f>IF(C1335="","",IFERROR(INDEX('연차관리대장'!$C$5:$C$204,MATCH(C1335,'연차관리대장'!$A$5:$A$204,0)),""))</f>
        <v/>
      </c>
      <c r="F1335" s="12" t="n"/>
      <c r="G1335" s="12" t="n"/>
      <c r="H1335" s="12">
        <f>IF(F1335="","",IF(OR(F1335="오전 반차",F1335="오후 반차"),0.5,IF(F1335="연차",N(G1335),0)))</f>
        <v/>
      </c>
      <c r="I1335" s="7" t="n"/>
      <c r="J1335" s="12" t="n"/>
      <c r="K1335" s="12" t="n"/>
      <c r="L1335" s="14" t="n"/>
      <c r="M1335" s="12">
        <f>IF(AND(C1335="",F1335=""),"",IF(C1335="","사번 미기재",IF(ISNA(MATCH(C1335,'연차관리대장'!$A$5:$A$204,0)),"대장에 없는 사번",IF(A1335="","사용일 미기재",IF(AND(F1335="연차",G1335=""),"일수 미기재",IF(AND(G1335&lt;&gt;"",ISNUMBER(SEARCH("반차",F1335)),N(G1335)&lt;&gt;0.5),"반차는 0.5일",""))))))</f>
        <v/>
      </c>
    </row>
    <row r="1336">
      <c r="A1336" s="7" t="n"/>
      <c r="B1336" s="7" t="n"/>
      <c r="C1336" s="12" t="n"/>
      <c r="D1336" s="12">
        <f>IF(C1336="","",IFERROR(INDEX('연차관리대장'!$B$5:$B$204,MATCH(C1336,'연차관리대장'!$A$5:$A$204,0)),""))</f>
        <v/>
      </c>
      <c r="E1336" s="12">
        <f>IF(C1336="","",IFERROR(INDEX('연차관리대장'!$C$5:$C$204,MATCH(C1336,'연차관리대장'!$A$5:$A$204,0)),""))</f>
        <v/>
      </c>
      <c r="F1336" s="12" t="n"/>
      <c r="G1336" s="12" t="n"/>
      <c r="H1336" s="12">
        <f>IF(F1336="","",IF(OR(F1336="오전 반차",F1336="오후 반차"),0.5,IF(F1336="연차",N(G1336),0)))</f>
        <v/>
      </c>
      <c r="I1336" s="7" t="n"/>
      <c r="J1336" s="12" t="n"/>
      <c r="K1336" s="12" t="n"/>
      <c r="L1336" s="14" t="n"/>
      <c r="M1336" s="12">
        <f>IF(AND(C1336="",F1336=""),"",IF(C1336="","사번 미기재",IF(ISNA(MATCH(C1336,'연차관리대장'!$A$5:$A$204,0)),"대장에 없는 사번",IF(A1336="","사용일 미기재",IF(AND(F1336="연차",G1336=""),"일수 미기재",IF(AND(G1336&lt;&gt;"",ISNUMBER(SEARCH("반차",F1336)),N(G1336)&lt;&gt;0.5),"반차는 0.5일",""))))))</f>
        <v/>
      </c>
    </row>
    <row r="1337">
      <c r="A1337" s="7" t="n"/>
      <c r="B1337" s="7" t="n"/>
      <c r="C1337" s="12" t="n"/>
      <c r="D1337" s="12">
        <f>IF(C1337="","",IFERROR(INDEX('연차관리대장'!$B$5:$B$204,MATCH(C1337,'연차관리대장'!$A$5:$A$204,0)),""))</f>
        <v/>
      </c>
      <c r="E1337" s="12">
        <f>IF(C1337="","",IFERROR(INDEX('연차관리대장'!$C$5:$C$204,MATCH(C1337,'연차관리대장'!$A$5:$A$204,0)),""))</f>
        <v/>
      </c>
      <c r="F1337" s="12" t="n"/>
      <c r="G1337" s="12" t="n"/>
      <c r="H1337" s="12">
        <f>IF(F1337="","",IF(OR(F1337="오전 반차",F1337="오후 반차"),0.5,IF(F1337="연차",N(G1337),0)))</f>
        <v/>
      </c>
      <c r="I1337" s="7" t="n"/>
      <c r="J1337" s="12" t="n"/>
      <c r="K1337" s="12" t="n"/>
      <c r="L1337" s="14" t="n"/>
      <c r="M1337" s="12">
        <f>IF(AND(C1337="",F1337=""),"",IF(C1337="","사번 미기재",IF(ISNA(MATCH(C1337,'연차관리대장'!$A$5:$A$204,0)),"대장에 없는 사번",IF(A1337="","사용일 미기재",IF(AND(F1337="연차",G1337=""),"일수 미기재",IF(AND(G1337&lt;&gt;"",ISNUMBER(SEARCH("반차",F1337)),N(G1337)&lt;&gt;0.5),"반차는 0.5일",""))))))</f>
        <v/>
      </c>
    </row>
    <row r="1338">
      <c r="A1338" s="7" t="n"/>
      <c r="B1338" s="7" t="n"/>
      <c r="C1338" s="12" t="n"/>
      <c r="D1338" s="12">
        <f>IF(C1338="","",IFERROR(INDEX('연차관리대장'!$B$5:$B$204,MATCH(C1338,'연차관리대장'!$A$5:$A$204,0)),""))</f>
        <v/>
      </c>
      <c r="E1338" s="12">
        <f>IF(C1338="","",IFERROR(INDEX('연차관리대장'!$C$5:$C$204,MATCH(C1338,'연차관리대장'!$A$5:$A$204,0)),""))</f>
        <v/>
      </c>
      <c r="F1338" s="12" t="n"/>
      <c r="G1338" s="12" t="n"/>
      <c r="H1338" s="12">
        <f>IF(F1338="","",IF(OR(F1338="오전 반차",F1338="오후 반차"),0.5,IF(F1338="연차",N(G1338),0)))</f>
        <v/>
      </c>
      <c r="I1338" s="7" t="n"/>
      <c r="J1338" s="12" t="n"/>
      <c r="K1338" s="12" t="n"/>
      <c r="L1338" s="14" t="n"/>
      <c r="M1338" s="12">
        <f>IF(AND(C1338="",F1338=""),"",IF(C1338="","사번 미기재",IF(ISNA(MATCH(C1338,'연차관리대장'!$A$5:$A$204,0)),"대장에 없는 사번",IF(A1338="","사용일 미기재",IF(AND(F1338="연차",G1338=""),"일수 미기재",IF(AND(G1338&lt;&gt;"",ISNUMBER(SEARCH("반차",F1338)),N(G1338)&lt;&gt;0.5),"반차는 0.5일",""))))))</f>
        <v/>
      </c>
    </row>
    <row r="1339">
      <c r="A1339" s="7" t="n"/>
      <c r="B1339" s="7" t="n"/>
      <c r="C1339" s="12" t="n"/>
      <c r="D1339" s="12">
        <f>IF(C1339="","",IFERROR(INDEX('연차관리대장'!$B$5:$B$204,MATCH(C1339,'연차관리대장'!$A$5:$A$204,0)),""))</f>
        <v/>
      </c>
      <c r="E1339" s="12">
        <f>IF(C1339="","",IFERROR(INDEX('연차관리대장'!$C$5:$C$204,MATCH(C1339,'연차관리대장'!$A$5:$A$204,0)),""))</f>
        <v/>
      </c>
      <c r="F1339" s="12" t="n"/>
      <c r="G1339" s="12" t="n"/>
      <c r="H1339" s="12">
        <f>IF(F1339="","",IF(OR(F1339="오전 반차",F1339="오후 반차"),0.5,IF(F1339="연차",N(G1339),0)))</f>
        <v/>
      </c>
      <c r="I1339" s="7" t="n"/>
      <c r="J1339" s="12" t="n"/>
      <c r="K1339" s="12" t="n"/>
      <c r="L1339" s="14" t="n"/>
      <c r="M1339" s="12">
        <f>IF(AND(C1339="",F1339=""),"",IF(C1339="","사번 미기재",IF(ISNA(MATCH(C1339,'연차관리대장'!$A$5:$A$204,0)),"대장에 없는 사번",IF(A1339="","사용일 미기재",IF(AND(F1339="연차",G1339=""),"일수 미기재",IF(AND(G1339&lt;&gt;"",ISNUMBER(SEARCH("반차",F1339)),N(G1339)&lt;&gt;0.5),"반차는 0.5일",""))))))</f>
        <v/>
      </c>
    </row>
    <row r="1340">
      <c r="A1340" s="7" t="n"/>
      <c r="B1340" s="7" t="n"/>
      <c r="C1340" s="12" t="n"/>
      <c r="D1340" s="12">
        <f>IF(C1340="","",IFERROR(INDEX('연차관리대장'!$B$5:$B$204,MATCH(C1340,'연차관리대장'!$A$5:$A$204,0)),""))</f>
        <v/>
      </c>
      <c r="E1340" s="12">
        <f>IF(C1340="","",IFERROR(INDEX('연차관리대장'!$C$5:$C$204,MATCH(C1340,'연차관리대장'!$A$5:$A$204,0)),""))</f>
        <v/>
      </c>
      <c r="F1340" s="12" t="n"/>
      <c r="G1340" s="12" t="n"/>
      <c r="H1340" s="12">
        <f>IF(F1340="","",IF(OR(F1340="오전 반차",F1340="오후 반차"),0.5,IF(F1340="연차",N(G1340),0)))</f>
        <v/>
      </c>
      <c r="I1340" s="7" t="n"/>
      <c r="J1340" s="12" t="n"/>
      <c r="K1340" s="12" t="n"/>
      <c r="L1340" s="14" t="n"/>
      <c r="M1340" s="12">
        <f>IF(AND(C1340="",F1340=""),"",IF(C1340="","사번 미기재",IF(ISNA(MATCH(C1340,'연차관리대장'!$A$5:$A$204,0)),"대장에 없는 사번",IF(A1340="","사용일 미기재",IF(AND(F1340="연차",G1340=""),"일수 미기재",IF(AND(G1340&lt;&gt;"",ISNUMBER(SEARCH("반차",F1340)),N(G1340)&lt;&gt;0.5),"반차는 0.5일",""))))))</f>
        <v/>
      </c>
    </row>
    <row r="1341">
      <c r="A1341" s="7" t="n"/>
      <c r="B1341" s="7" t="n"/>
      <c r="C1341" s="12" t="n"/>
      <c r="D1341" s="12">
        <f>IF(C1341="","",IFERROR(INDEX('연차관리대장'!$B$5:$B$204,MATCH(C1341,'연차관리대장'!$A$5:$A$204,0)),""))</f>
        <v/>
      </c>
      <c r="E1341" s="12">
        <f>IF(C1341="","",IFERROR(INDEX('연차관리대장'!$C$5:$C$204,MATCH(C1341,'연차관리대장'!$A$5:$A$204,0)),""))</f>
        <v/>
      </c>
      <c r="F1341" s="12" t="n"/>
      <c r="G1341" s="12" t="n"/>
      <c r="H1341" s="12">
        <f>IF(F1341="","",IF(OR(F1341="오전 반차",F1341="오후 반차"),0.5,IF(F1341="연차",N(G1341),0)))</f>
        <v/>
      </c>
      <c r="I1341" s="7" t="n"/>
      <c r="J1341" s="12" t="n"/>
      <c r="K1341" s="12" t="n"/>
      <c r="L1341" s="14" t="n"/>
      <c r="M1341" s="12">
        <f>IF(AND(C1341="",F1341=""),"",IF(C1341="","사번 미기재",IF(ISNA(MATCH(C1341,'연차관리대장'!$A$5:$A$204,0)),"대장에 없는 사번",IF(A1341="","사용일 미기재",IF(AND(F1341="연차",G1341=""),"일수 미기재",IF(AND(G1341&lt;&gt;"",ISNUMBER(SEARCH("반차",F1341)),N(G1341)&lt;&gt;0.5),"반차는 0.5일",""))))))</f>
        <v/>
      </c>
    </row>
    <row r="1342">
      <c r="A1342" s="7" t="n"/>
      <c r="B1342" s="7" t="n"/>
      <c r="C1342" s="12" t="n"/>
      <c r="D1342" s="12">
        <f>IF(C1342="","",IFERROR(INDEX('연차관리대장'!$B$5:$B$204,MATCH(C1342,'연차관리대장'!$A$5:$A$204,0)),""))</f>
        <v/>
      </c>
      <c r="E1342" s="12">
        <f>IF(C1342="","",IFERROR(INDEX('연차관리대장'!$C$5:$C$204,MATCH(C1342,'연차관리대장'!$A$5:$A$204,0)),""))</f>
        <v/>
      </c>
      <c r="F1342" s="12" t="n"/>
      <c r="G1342" s="12" t="n"/>
      <c r="H1342" s="12">
        <f>IF(F1342="","",IF(OR(F1342="오전 반차",F1342="오후 반차"),0.5,IF(F1342="연차",N(G1342),0)))</f>
        <v/>
      </c>
      <c r="I1342" s="7" t="n"/>
      <c r="J1342" s="12" t="n"/>
      <c r="K1342" s="12" t="n"/>
      <c r="L1342" s="14" t="n"/>
      <c r="M1342" s="12">
        <f>IF(AND(C1342="",F1342=""),"",IF(C1342="","사번 미기재",IF(ISNA(MATCH(C1342,'연차관리대장'!$A$5:$A$204,0)),"대장에 없는 사번",IF(A1342="","사용일 미기재",IF(AND(F1342="연차",G1342=""),"일수 미기재",IF(AND(G1342&lt;&gt;"",ISNUMBER(SEARCH("반차",F1342)),N(G1342)&lt;&gt;0.5),"반차는 0.5일",""))))))</f>
        <v/>
      </c>
    </row>
    <row r="1343">
      <c r="A1343" s="7" t="n"/>
      <c r="B1343" s="7" t="n"/>
      <c r="C1343" s="12" t="n"/>
      <c r="D1343" s="12">
        <f>IF(C1343="","",IFERROR(INDEX('연차관리대장'!$B$5:$B$204,MATCH(C1343,'연차관리대장'!$A$5:$A$204,0)),""))</f>
        <v/>
      </c>
      <c r="E1343" s="12">
        <f>IF(C1343="","",IFERROR(INDEX('연차관리대장'!$C$5:$C$204,MATCH(C1343,'연차관리대장'!$A$5:$A$204,0)),""))</f>
        <v/>
      </c>
      <c r="F1343" s="12" t="n"/>
      <c r="G1343" s="12" t="n"/>
      <c r="H1343" s="12">
        <f>IF(F1343="","",IF(OR(F1343="오전 반차",F1343="오후 반차"),0.5,IF(F1343="연차",N(G1343),0)))</f>
        <v/>
      </c>
      <c r="I1343" s="7" t="n"/>
      <c r="J1343" s="12" t="n"/>
      <c r="K1343" s="12" t="n"/>
      <c r="L1343" s="14" t="n"/>
      <c r="M1343" s="12">
        <f>IF(AND(C1343="",F1343=""),"",IF(C1343="","사번 미기재",IF(ISNA(MATCH(C1343,'연차관리대장'!$A$5:$A$204,0)),"대장에 없는 사번",IF(A1343="","사용일 미기재",IF(AND(F1343="연차",G1343=""),"일수 미기재",IF(AND(G1343&lt;&gt;"",ISNUMBER(SEARCH("반차",F1343)),N(G1343)&lt;&gt;0.5),"반차는 0.5일",""))))))</f>
        <v/>
      </c>
    </row>
    <row r="1344">
      <c r="A1344" s="7" t="n"/>
      <c r="B1344" s="7" t="n"/>
      <c r="C1344" s="12" t="n"/>
      <c r="D1344" s="12">
        <f>IF(C1344="","",IFERROR(INDEX('연차관리대장'!$B$5:$B$204,MATCH(C1344,'연차관리대장'!$A$5:$A$204,0)),""))</f>
        <v/>
      </c>
      <c r="E1344" s="12">
        <f>IF(C1344="","",IFERROR(INDEX('연차관리대장'!$C$5:$C$204,MATCH(C1344,'연차관리대장'!$A$5:$A$204,0)),""))</f>
        <v/>
      </c>
      <c r="F1344" s="12" t="n"/>
      <c r="G1344" s="12" t="n"/>
      <c r="H1344" s="12">
        <f>IF(F1344="","",IF(OR(F1344="오전 반차",F1344="오후 반차"),0.5,IF(F1344="연차",N(G1344),0)))</f>
        <v/>
      </c>
      <c r="I1344" s="7" t="n"/>
      <c r="J1344" s="12" t="n"/>
      <c r="K1344" s="12" t="n"/>
      <c r="L1344" s="14" t="n"/>
      <c r="M1344" s="12">
        <f>IF(AND(C1344="",F1344=""),"",IF(C1344="","사번 미기재",IF(ISNA(MATCH(C1344,'연차관리대장'!$A$5:$A$204,0)),"대장에 없는 사번",IF(A1344="","사용일 미기재",IF(AND(F1344="연차",G1344=""),"일수 미기재",IF(AND(G1344&lt;&gt;"",ISNUMBER(SEARCH("반차",F1344)),N(G1344)&lt;&gt;0.5),"반차는 0.5일",""))))))</f>
        <v/>
      </c>
    </row>
    <row r="1345">
      <c r="A1345" s="7" t="n"/>
      <c r="B1345" s="7" t="n"/>
      <c r="C1345" s="12" t="n"/>
      <c r="D1345" s="12">
        <f>IF(C1345="","",IFERROR(INDEX('연차관리대장'!$B$5:$B$204,MATCH(C1345,'연차관리대장'!$A$5:$A$204,0)),""))</f>
        <v/>
      </c>
      <c r="E1345" s="12">
        <f>IF(C1345="","",IFERROR(INDEX('연차관리대장'!$C$5:$C$204,MATCH(C1345,'연차관리대장'!$A$5:$A$204,0)),""))</f>
        <v/>
      </c>
      <c r="F1345" s="12" t="n"/>
      <c r="G1345" s="12" t="n"/>
      <c r="H1345" s="12">
        <f>IF(F1345="","",IF(OR(F1345="오전 반차",F1345="오후 반차"),0.5,IF(F1345="연차",N(G1345),0)))</f>
        <v/>
      </c>
      <c r="I1345" s="7" t="n"/>
      <c r="J1345" s="12" t="n"/>
      <c r="K1345" s="12" t="n"/>
      <c r="L1345" s="14" t="n"/>
      <c r="M1345" s="12">
        <f>IF(AND(C1345="",F1345=""),"",IF(C1345="","사번 미기재",IF(ISNA(MATCH(C1345,'연차관리대장'!$A$5:$A$204,0)),"대장에 없는 사번",IF(A1345="","사용일 미기재",IF(AND(F1345="연차",G1345=""),"일수 미기재",IF(AND(G1345&lt;&gt;"",ISNUMBER(SEARCH("반차",F1345)),N(G1345)&lt;&gt;0.5),"반차는 0.5일",""))))))</f>
        <v/>
      </c>
    </row>
    <row r="1346">
      <c r="A1346" s="7" t="n"/>
      <c r="B1346" s="7" t="n"/>
      <c r="C1346" s="12" t="n"/>
      <c r="D1346" s="12">
        <f>IF(C1346="","",IFERROR(INDEX('연차관리대장'!$B$5:$B$204,MATCH(C1346,'연차관리대장'!$A$5:$A$204,0)),""))</f>
        <v/>
      </c>
      <c r="E1346" s="12">
        <f>IF(C1346="","",IFERROR(INDEX('연차관리대장'!$C$5:$C$204,MATCH(C1346,'연차관리대장'!$A$5:$A$204,0)),""))</f>
        <v/>
      </c>
      <c r="F1346" s="12" t="n"/>
      <c r="G1346" s="12" t="n"/>
      <c r="H1346" s="12">
        <f>IF(F1346="","",IF(OR(F1346="오전 반차",F1346="오후 반차"),0.5,IF(F1346="연차",N(G1346),0)))</f>
        <v/>
      </c>
      <c r="I1346" s="7" t="n"/>
      <c r="J1346" s="12" t="n"/>
      <c r="K1346" s="12" t="n"/>
      <c r="L1346" s="14" t="n"/>
      <c r="M1346" s="12">
        <f>IF(AND(C1346="",F1346=""),"",IF(C1346="","사번 미기재",IF(ISNA(MATCH(C1346,'연차관리대장'!$A$5:$A$204,0)),"대장에 없는 사번",IF(A1346="","사용일 미기재",IF(AND(F1346="연차",G1346=""),"일수 미기재",IF(AND(G1346&lt;&gt;"",ISNUMBER(SEARCH("반차",F1346)),N(G1346)&lt;&gt;0.5),"반차는 0.5일",""))))))</f>
        <v/>
      </c>
    </row>
    <row r="1347">
      <c r="A1347" s="7" t="n"/>
      <c r="B1347" s="7" t="n"/>
      <c r="C1347" s="12" t="n"/>
      <c r="D1347" s="12">
        <f>IF(C1347="","",IFERROR(INDEX('연차관리대장'!$B$5:$B$204,MATCH(C1347,'연차관리대장'!$A$5:$A$204,0)),""))</f>
        <v/>
      </c>
      <c r="E1347" s="12">
        <f>IF(C1347="","",IFERROR(INDEX('연차관리대장'!$C$5:$C$204,MATCH(C1347,'연차관리대장'!$A$5:$A$204,0)),""))</f>
        <v/>
      </c>
      <c r="F1347" s="12" t="n"/>
      <c r="G1347" s="12" t="n"/>
      <c r="H1347" s="12">
        <f>IF(F1347="","",IF(OR(F1347="오전 반차",F1347="오후 반차"),0.5,IF(F1347="연차",N(G1347),0)))</f>
        <v/>
      </c>
      <c r="I1347" s="7" t="n"/>
      <c r="J1347" s="12" t="n"/>
      <c r="K1347" s="12" t="n"/>
      <c r="L1347" s="14" t="n"/>
      <c r="M1347" s="12">
        <f>IF(AND(C1347="",F1347=""),"",IF(C1347="","사번 미기재",IF(ISNA(MATCH(C1347,'연차관리대장'!$A$5:$A$204,0)),"대장에 없는 사번",IF(A1347="","사용일 미기재",IF(AND(F1347="연차",G1347=""),"일수 미기재",IF(AND(G1347&lt;&gt;"",ISNUMBER(SEARCH("반차",F1347)),N(G1347)&lt;&gt;0.5),"반차는 0.5일",""))))))</f>
        <v/>
      </c>
    </row>
    <row r="1348">
      <c r="A1348" s="7" t="n"/>
      <c r="B1348" s="7" t="n"/>
      <c r="C1348" s="12" t="n"/>
      <c r="D1348" s="12">
        <f>IF(C1348="","",IFERROR(INDEX('연차관리대장'!$B$5:$B$204,MATCH(C1348,'연차관리대장'!$A$5:$A$204,0)),""))</f>
        <v/>
      </c>
      <c r="E1348" s="12">
        <f>IF(C1348="","",IFERROR(INDEX('연차관리대장'!$C$5:$C$204,MATCH(C1348,'연차관리대장'!$A$5:$A$204,0)),""))</f>
        <v/>
      </c>
      <c r="F1348" s="12" t="n"/>
      <c r="G1348" s="12" t="n"/>
      <c r="H1348" s="12">
        <f>IF(F1348="","",IF(OR(F1348="오전 반차",F1348="오후 반차"),0.5,IF(F1348="연차",N(G1348),0)))</f>
        <v/>
      </c>
      <c r="I1348" s="7" t="n"/>
      <c r="J1348" s="12" t="n"/>
      <c r="K1348" s="12" t="n"/>
      <c r="L1348" s="14" t="n"/>
      <c r="M1348" s="12">
        <f>IF(AND(C1348="",F1348=""),"",IF(C1348="","사번 미기재",IF(ISNA(MATCH(C1348,'연차관리대장'!$A$5:$A$204,0)),"대장에 없는 사번",IF(A1348="","사용일 미기재",IF(AND(F1348="연차",G1348=""),"일수 미기재",IF(AND(G1348&lt;&gt;"",ISNUMBER(SEARCH("반차",F1348)),N(G1348)&lt;&gt;0.5),"반차는 0.5일",""))))))</f>
        <v/>
      </c>
    </row>
    <row r="1349">
      <c r="A1349" s="7" t="n"/>
      <c r="B1349" s="7" t="n"/>
      <c r="C1349" s="12" t="n"/>
      <c r="D1349" s="12">
        <f>IF(C1349="","",IFERROR(INDEX('연차관리대장'!$B$5:$B$204,MATCH(C1349,'연차관리대장'!$A$5:$A$204,0)),""))</f>
        <v/>
      </c>
      <c r="E1349" s="12">
        <f>IF(C1349="","",IFERROR(INDEX('연차관리대장'!$C$5:$C$204,MATCH(C1349,'연차관리대장'!$A$5:$A$204,0)),""))</f>
        <v/>
      </c>
      <c r="F1349" s="12" t="n"/>
      <c r="G1349" s="12" t="n"/>
      <c r="H1349" s="12">
        <f>IF(F1349="","",IF(OR(F1349="오전 반차",F1349="오후 반차"),0.5,IF(F1349="연차",N(G1349),0)))</f>
        <v/>
      </c>
      <c r="I1349" s="7" t="n"/>
      <c r="J1349" s="12" t="n"/>
      <c r="K1349" s="12" t="n"/>
      <c r="L1349" s="14" t="n"/>
      <c r="M1349" s="12">
        <f>IF(AND(C1349="",F1349=""),"",IF(C1349="","사번 미기재",IF(ISNA(MATCH(C1349,'연차관리대장'!$A$5:$A$204,0)),"대장에 없는 사번",IF(A1349="","사용일 미기재",IF(AND(F1349="연차",G1349=""),"일수 미기재",IF(AND(G1349&lt;&gt;"",ISNUMBER(SEARCH("반차",F1349)),N(G1349)&lt;&gt;0.5),"반차는 0.5일",""))))))</f>
        <v/>
      </c>
    </row>
    <row r="1350">
      <c r="A1350" s="7" t="n"/>
      <c r="B1350" s="7" t="n"/>
      <c r="C1350" s="12" t="n"/>
      <c r="D1350" s="12">
        <f>IF(C1350="","",IFERROR(INDEX('연차관리대장'!$B$5:$B$204,MATCH(C1350,'연차관리대장'!$A$5:$A$204,0)),""))</f>
        <v/>
      </c>
      <c r="E1350" s="12">
        <f>IF(C1350="","",IFERROR(INDEX('연차관리대장'!$C$5:$C$204,MATCH(C1350,'연차관리대장'!$A$5:$A$204,0)),""))</f>
        <v/>
      </c>
      <c r="F1350" s="12" t="n"/>
      <c r="G1350" s="12" t="n"/>
      <c r="H1350" s="12">
        <f>IF(F1350="","",IF(OR(F1350="오전 반차",F1350="오후 반차"),0.5,IF(F1350="연차",N(G1350),0)))</f>
        <v/>
      </c>
      <c r="I1350" s="7" t="n"/>
      <c r="J1350" s="12" t="n"/>
      <c r="K1350" s="12" t="n"/>
      <c r="L1350" s="14" t="n"/>
      <c r="M1350" s="12">
        <f>IF(AND(C1350="",F1350=""),"",IF(C1350="","사번 미기재",IF(ISNA(MATCH(C1350,'연차관리대장'!$A$5:$A$204,0)),"대장에 없는 사번",IF(A1350="","사용일 미기재",IF(AND(F1350="연차",G1350=""),"일수 미기재",IF(AND(G1350&lt;&gt;"",ISNUMBER(SEARCH("반차",F1350)),N(G1350)&lt;&gt;0.5),"반차는 0.5일",""))))))</f>
        <v/>
      </c>
    </row>
    <row r="1351">
      <c r="A1351" s="7" t="n"/>
      <c r="B1351" s="7" t="n"/>
      <c r="C1351" s="12" t="n"/>
      <c r="D1351" s="12">
        <f>IF(C1351="","",IFERROR(INDEX('연차관리대장'!$B$5:$B$204,MATCH(C1351,'연차관리대장'!$A$5:$A$204,0)),""))</f>
        <v/>
      </c>
      <c r="E1351" s="12">
        <f>IF(C1351="","",IFERROR(INDEX('연차관리대장'!$C$5:$C$204,MATCH(C1351,'연차관리대장'!$A$5:$A$204,0)),""))</f>
        <v/>
      </c>
      <c r="F1351" s="12" t="n"/>
      <c r="G1351" s="12" t="n"/>
      <c r="H1351" s="12">
        <f>IF(F1351="","",IF(OR(F1351="오전 반차",F1351="오후 반차"),0.5,IF(F1351="연차",N(G1351),0)))</f>
        <v/>
      </c>
      <c r="I1351" s="7" t="n"/>
      <c r="J1351" s="12" t="n"/>
      <c r="K1351" s="12" t="n"/>
      <c r="L1351" s="14" t="n"/>
      <c r="M1351" s="12">
        <f>IF(AND(C1351="",F1351=""),"",IF(C1351="","사번 미기재",IF(ISNA(MATCH(C1351,'연차관리대장'!$A$5:$A$204,0)),"대장에 없는 사번",IF(A1351="","사용일 미기재",IF(AND(F1351="연차",G1351=""),"일수 미기재",IF(AND(G1351&lt;&gt;"",ISNUMBER(SEARCH("반차",F1351)),N(G1351)&lt;&gt;0.5),"반차는 0.5일",""))))))</f>
        <v/>
      </c>
    </row>
    <row r="1352">
      <c r="A1352" s="7" t="n"/>
      <c r="B1352" s="7" t="n"/>
      <c r="C1352" s="12" t="n"/>
      <c r="D1352" s="12">
        <f>IF(C1352="","",IFERROR(INDEX('연차관리대장'!$B$5:$B$204,MATCH(C1352,'연차관리대장'!$A$5:$A$204,0)),""))</f>
        <v/>
      </c>
      <c r="E1352" s="12">
        <f>IF(C1352="","",IFERROR(INDEX('연차관리대장'!$C$5:$C$204,MATCH(C1352,'연차관리대장'!$A$5:$A$204,0)),""))</f>
        <v/>
      </c>
      <c r="F1352" s="12" t="n"/>
      <c r="G1352" s="12" t="n"/>
      <c r="H1352" s="12">
        <f>IF(F1352="","",IF(OR(F1352="오전 반차",F1352="오후 반차"),0.5,IF(F1352="연차",N(G1352),0)))</f>
        <v/>
      </c>
      <c r="I1352" s="7" t="n"/>
      <c r="J1352" s="12" t="n"/>
      <c r="K1352" s="12" t="n"/>
      <c r="L1352" s="14" t="n"/>
      <c r="M1352" s="12">
        <f>IF(AND(C1352="",F1352=""),"",IF(C1352="","사번 미기재",IF(ISNA(MATCH(C1352,'연차관리대장'!$A$5:$A$204,0)),"대장에 없는 사번",IF(A1352="","사용일 미기재",IF(AND(F1352="연차",G1352=""),"일수 미기재",IF(AND(G1352&lt;&gt;"",ISNUMBER(SEARCH("반차",F1352)),N(G1352)&lt;&gt;0.5),"반차는 0.5일",""))))))</f>
        <v/>
      </c>
    </row>
    <row r="1353">
      <c r="A1353" s="7" t="n"/>
      <c r="B1353" s="7" t="n"/>
      <c r="C1353" s="12" t="n"/>
      <c r="D1353" s="12">
        <f>IF(C1353="","",IFERROR(INDEX('연차관리대장'!$B$5:$B$204,MATCH(C1353,'연차관리대장'!$A$5:$A$204,0)),""))</f>
        <v/>
      </c>
      <c r="E1353" s="12">
        <f>IF(C1353="","",IFERROR(INDEX('연차관리대장'!$C$5:$C$204,MATCH(C1353,'연차관리대장'!$A$5:$A$204,0)),""))</f>
        <v/>
      </c>
      <c r="F1353" s="12" t="n"/>
      <c r="G1353" s="12" t="n"/>
      <c r="H1353" s="12">
        <f>IF(F1353="","",IF(OR(F1353="오전 반차",F1353="오후 반차"),0.5,IF(F1353="연차",N(G1353),0)))</f>
        <v/>
      </c>
      <c r="I1353" s="7" t="n"/>
      <c r="J1353" s="12" t="n"/>
      <c r="K1353" s="12" t="n"/>
      <c r="L1353" s="14" t="n"/>
      <c r="M1353" s="12">
        <f>IF(AND(C1353="",F1353=""),"",IF(C1353="","사번 미기재",IF(ISNA(MATCH(C1353,'연차관리대장'!$A$5:$A$204,0)),"대장에 없는 사번",IF(A1353="","사용일 미기재",IF(AND(F1353="연차",G1353=""),"일수 미기재",IF(AND(G1353&lt;&gt;"",ISNUMBER(SEARCH("반차",F1353)),N(G1353)&lt;&gt;0.5),"반차는 0.5일",""))))))</f>
        <v/>
      </c>
    </row>
    <row r="1354">
      <c r="A1354" s="7" t="n"/>
      <c r="B1354" s="7" t="n"/>
      <c r="C1354" s="12" t="n"/>
      <c r="D1354" s="12">
        <f>IF(C1354="","",IFERROR(INDEX('연차관리대장'!$B$5:$B$204,MATCH(C1354,'연차관리대장'!$A$5:$A$204,0)),""))</f>
        <v/>
      </c>
      <c r="E1354" s="12">
        <f>IF(C1354="","",IFERROR(INDEX('연차관리대장'!$C$5:$C$204,MATCH(C1354,'연차관리대장'!$A$5:$A$204,0)),""))</f>
        <v/>
      </c>
      <c r="F1354" s="12" t="n"/>
      <c r="G1354" s="12" t="n"/>
      <c r="H1354" s="12">
        <f>IF(F1354="","",IF(OR(F1354="오전 반차",F1354="오후 반차"),0.5,IF(F1354="연차",N(G1354),0)))</f>
        <v/>
      </c>
      <c r="I1354" s="7" t="n"/>
      <c r="J1354" s="12" t="n"/>
      <c r="K1354" s="12" t="n"/>
      <c r="L1354" s="14" t="n"/>
      <c r="M1354" s="12">
        <f>IF(AND(C1354="",F1354=""),"",IF(C1354="","사번 미기재",IF(ISNA(MATCH(C1354,'연차관리대장'!$A$5:$A$204,0)),"대장에 없는 사번",IF(A1354="","사용일 미기재",IF(AND(F1354="연차",G1354=""),"일수 미기재",IF(AND(G1354&lt;&gt;"",ISNUMBER(SEARCH("반차",F1354)),N(G1354)&lt;&gt;0.5),"반차는 0.5일",""))))))</f>
        <v/>
      </c>
    </row>
    <row r="1355">
      <c r="A1355" s="7" t="n"/>
      <c r="B1355" s="7" t="n"/>
      <c r="C1355" s="12" t="n"/>
      <c r="D1355" s="12">
        <f>IF(C1355="","",IFERROR(INDEX('연차관리대장'!$B$5:$B$204,MATCH(C1355,'연차관리대장'!$A$5:$A$204,0)),""))</f>
        <v/>
      </c>
      <c r="E1355" s="12">
        <f>IF(C1355="","",IFERROR(INDEX('연차관리대장'!$C$5:$C$204,MATCH(C1355,'연차관리대장'!$A$5:$A$204,0)),""))</f>
        <v/>
      </c>
      <c r="F1355" s="12" t="n"/>
      <c r="G1355" s="12" t="n"/>
      <c r="H1355" s="12">
        <f>IF(F1355="","",IF(OR(F1355="오전 반차",F1355="오후 반차"),0.5,IF(F1355="연차",N(G1355),0)))</f>
        <v/>
      </c>
      <c r="I1355" s="7" t="n"/>
      <c r="J1355" s="12" t="n"/>
      <c r="K1355" s="12" t="n"/>
      <c r="L1355" s="14" t="n"/>
      <c r="M1355" s="12">
        <f>IF(AND(C1355="",F1355=""),"",IF(C1355="","사번 미기재",IF(ISNA(MATCH(C1355,'연차관리대장'!$A$5:$A$204,0)),"대장에 없는 사번",IF(A1355="","사용일 미기재",IF(AND(F1355="연차",G1355=""),"일수 미기재",IF(AND(G1355&lt;&gt;"",ISNUMBER(SEARCH("반차",F1355)),N(G1355)&lt;&gt;0.5),"반차는 0.5일",""))))))</f>
        <v/>
      </c>
    </row>
    <row r="1356">
      <c r="A1356" s="7" t="n"/>
      <c r="B1356" s="7" t="n"/>
      <c r="C1356" s="12" t="n"/>
      <c r="D1356" s="12">
        <f>IF(C1356="","",IFERROR(INDEX('연차관리대장'!$B$5:$B$204,MATCH(C1356,'연차관리대장'!$A$5:$A$204,0)),""))</f>
        <v/>
      </c>
      <c r="E1356" s="12">
        <f>IF(C1356="","",IFERROR(INDEX('연차관리대장'!$C$5:$C$204,MATCH(C1356,'연차관리대장'!$A$5:$A$204,0)),""))</f>
        <v/>
      </c>
      <c r="F1356" s="12" t="n"/>
      <c r="G1356" s="12" t="n"/>
      <c r="H1356" s="12">
        <f>IF(F1356="","",IF(OR(F1356="오전 반차",F1356="오후 반차"),0.5,IF(F1356="연차",N(G1356),0)))</f>
        <v/>
      </c>
      <c r="I1356" s="7" t="n"/>
      <c r="J1356" s="12" t="n"/>
      <c r="K1356" s="12" t="n"/>
      <c r="L1356" s="14" t="n"/>
      <c r="M1356" s="12">
        <f>IF(AND(C1356="",F1356=""),"",IF(C1356="","사번 미기재",IF(ISNA(MATCH(C1356,'연차관리대장'!$A$5:$A$204,0)),"대장에 없는 사번",IF(A1356="","사용일 미기재",IF(AND(F1356="연차",G1356=""),"일수 미기재",IF(AND(G1356&lt;&gt;"",ISNUMBER(SEARCH("반차",F1356)),N(G1356)&lt;&gt;0.5),"반차는 0.5일",""))))))</f>
        <v/>
      </c>
    </row>
    <row r="1357">
      <c r="A1357" s="7" t="n"/>
      <c r="B1357" s="7" t="n"/>
      <c r="C1357" s="12" t="n"/>
      <c r="D1357" s="12">
        <f>IF(C1357="","",IFERROR(INDEX('연차관리대장'!$B$5:$B$204,MATCH(C1357,'연차관리대장'!$A$5:$A$204,0)),""))</f>
        <v/>
      </c>
      <c r="E1357" s="12">
        <f>IF(C1357="","",IFERROR(INDEX('연차관리대장'!$C$5:$C$204,MATCH(C1357,'연차관리대장'!$A$5:$A$204,0)),""))</f>
        <v/>
      </c>
      <c r="F1357" s="12" t="n"/>
      <c r="G1357" s="12" t="n"/>
      <c r="H1357" s="12">
        <f>IF(F1357="","",IF(OR(F1357="오전 반차",F1357="오후 반차"),0.5,IF(F1357="연차",N(G1357),0)))</f>
        <v/>
      </c>
      <c r="I1357" s="7" t="n"/>
      <c r="J1357" s="12" t="n"/>
      <c r="K1357" s="12" t="n"/>
      <c r="L1357" s="14" t="n"/>
      <c r="M1357" s="12">
        <f>IF(AND(C1357="",F1357=""),"",IF(C1357="","사번 미기재",IF(ISNA(MATCH(C1357,'연차관리대장'!$A$5:$A$204,0)),"대장에 없는 사번",IF(A1357="","사용일 미기재",IF(AND(F1357="연차",G1357=""),"일수 미기재",IF(AND(G1357&lt;&gt;"",ISNUMBER(SEARCH("반차",F1357)),N(G1357)&lt;&gt;0.5),"반차는 0.5일",""))))))</f>
        <v/>
      </c>
    </row>
    <row r="1358">
      <c r="A1358" s="7" t="n"/>
      <c r="B1358" s="7" t="n"/>
      <c r="C1358" s="12" t="n"/>
      <c r="D1358" s="12">
        <f>IF(C1358="","",IFERROR(INDEX('연차관리대장'!$B$5:$B$204,MATCH(C1358,'연차관리대장'!$A$5:$A$204,0)),""))</f>
        <v/>
      </c>
      <c r="E1358" s="12">
        <f>IF(C1358="","",IFERROR(INDEX('연차관리대장'!$C$5:$C$204,MATCH(C1358,'연차관리대장'!$A$5:$A$204,0)),""))</f>
        <v/>
      </c>
      <c r="F1358" s="12" t="n"/>
      <c r="G1358" s="12" t="n"/>
      <c r="H1358" s="12">
        <f>IF(F1358="","",IF(OR(F1358="오전 반차",F1358="오후 반차"),0.5,IF(F1358="연차",N(G1358),0)))</f>
        <v/>
      </c>
      <c r="I1358" s="7" t="n"/>
      <c r="J1358" s="12" t="n"/>
      <c r="K1358" s="12" t="n"/>
      <c r="L1358" s="14" t="n"/>
      <c r="M1358" s="12">
        <f>IF(AND(C1358="",F1358=""),"",IF(C1358="","사번 미기재",IF(ISNA(MATCH(C1358,'연차관리대장'!$A$5:$A$204,0)),"대장에 없는 사번",IF(A1358="","사용일 미기재",IF(AND(F1358="연차",G1358=""),"일수 미기재",IF(AND(G1358&lt;&gt;"",ISNUMBER(SEARCH("반차",F1358)),N(G1358)&lt;&gt;0.5),"반차는 0.5일",""))))))</f>
        <v/>
      </c>
    </row>
    <row r="1359">
      <c r="A1359" s="7" t="n"/>
      <c r="B1359" s="7" t="n"/>
      <c r="C1359" s="12" t="n"/>
      <c r="D1359" s="12">
        <f>IF(C1359="","",IFERROR(INDEX('연차관리대장'!$B$5:$B$204,MATCH(C1359,'연차관리대장'!$A$5:$A$204,0)),""))</f>
        <v/>
      </c>
      <c r="E1359" s="12">
        <f>IF(C1359="","",IFERROR(INDEX('연차관리대장'!$C$5:$C$204,MATCH(C1359,'연차관리대장'!$A$5:$A$204,0)),""))</f>
        <v/>
      </c>
      <c r="F1359" s="12" t="n"/>
      <c r="G1359" s="12" t="n"/>
      <c r="H1359" s="12">
        <f>IF(F1359="","",IF(OR(F1359="오전 반차",F1359="오후 반차"),0.5,IF(F1359="연차",N(G1359),0)))</f>
        <v/>
      </c>
      <c r="I1359" s="7" t="n"/>
      <c r="J1359" s="12" t="n"/>
      <c r="K1359" s="12" t="n"/>
      <c r="L1359" s="14" t="n"/>
      <c r="M1359" s="12">
        <f>IF(AND(C1359="",F1359=""),"",IF(C1359="","사번 미기재",IF(ISNA(MATCH(C1359,'연차관리대장'!$A$5:$A$204,0)),"대장에 없는 사번",IF(A1359="","사용일 미기재",IF(AND(F1359="연차",G1359=""),"일수 미기재",IF(AND(G1359&lt;&gt;"",ISNUMBER(SEARCH("반차",F1359)),N(G1359)&lt;&gt;0.5),"반차는 0.5일",""))))))</f>
        <v/>
      </c>
    </row>
    <row r="1360">
      <c r="A1360" s="7" t="n"/>
      <c r="B1360" s="7" t="n"/>
      <c r="C1360" s="12" t="n"/>
      <c r="D1360" s="12">
        <f>IF(C1360="","",IFERROR(INDEX('연차관리대장'!$B$5:$B$204,MATCH(C1360,'연차관리대장'!$A$5:$A$204,0)),""))</f>
        <v/>
      </c>
      <c r="E1360" s="12">
        <f>IF(C1360="","",IFERROR(INDEX('연차관리대장'!$C$5:$C$204,MATCH(C1360,'연차관리대장'!$A$5:$A$204,0)),""))</f>
        <v/>
      </c>
      <c r="F1360" s="12" t="n"/>
      <c r="G1360" s="12" t="n"/>
      <c r="H1360" s="12">
        <f>IF(F1360="","",IF(OR(F1360="오전 반차",F1360="오후 반차"),0.5,IF(F1360="연차",N(G1360),0)))</f>
        <v/>
      </c>
      <c r="I1360" s="7" t="n"/>
      <c r="J1360" s="12" t="n"/>
      <c r="K1360" s="12" t="n"/>
      <c r="L1360" s="14" t="n"/>
      <c r="M1360" s="12">
        <f>IF(AND(C1360="",F1360=""),"",IF(C1360="","사번 미기재",IF(ISNA(MATCH(C1360,'연차관리대장'!$A$5:$A$204,0)),"대장에 없는 사번",IF(A1360="","사용일 미기재",IF(AND(F1360="연차",G1360=""),"일수 미기재",IF(AND(G1360&lt;&gt;"",ISNUMBER(SEARCH("반차",F1360)),N(G1360)&lt;&gt;0.5),"반차는 0.5일",""))))))</f>
        <v/>
      </c>
    </row>
    <row r="1361">
      <c r="A1361" s="7" t="n"/>
      <c r="B1361" s="7" t="n"/>
      <c r="C1361" s="12" t="n"/>
      <c r="D1361" s="12">
        <f>IF(C1361="","",IFERROR(INDEX('연차관리대장'!$B$5:$B$204,MATCH(C1361,'연차관리대장'!$A$5:$A$204,0)),""))</f>
        <v/>
      </c>
      <c r="E1361" s="12">
        <f>IF(C1361="","",IFERROR(INDEX('연차관리대장'!$C$5:$C$204,MATCH(C1361,'연차관리대장'!$A$5:$A$204,0)),""))</f>
        <v/>
      </c>
      <c r="F1361" s="12" t="n"/>
      <c r="G1361" s="12" t="n"/>
      <c r="H1361" s="12">
        <f>IF(F1361="","",IF(OR(F1361="오전 반차",F1361="오후 반차"),0.5,IF(F1361="연차",N(G1361),0)))</f>
        <v/>
      </c>
      <c r="I1361" s="7" t="n"/>
      <c r="J1361" s="12" t="n"/>
      <c r="K1361" s="12" t="n"/>
      <c r="L1361" s="14" t="n"/>
      <c r="M1361" s="12">
        <f>IF(AND(C1361="",F1361=""),"",IF(C1361="","사번 미기재",IF(ISNA(MATCH(C1361,'연차관리대장'!$A$5:$A$204,0)),"대장에 없는 사번",IF(A1361="","사용일 미기재",IF(AND(F1361="연차",G1361=""),"일수 미기재",IF(AND(G1361&lt;&gt;"",ISNUMBER(SEARCH("반차",F1361)),N(G1361)&lt;&gt;0.5),"반차는 0.5일",""))))))</f>
        <v/>
      </c>
    </row>
    <row r="1362">
      <c r="A1362" s="7" t="n"/>
      <c r="B1362" s="7" t="n"/>
      <c r="C1362" s="12" t="n"/>
      <c r="D1362" s="12">
        <f>IF(C1362="","",IFERROR(INDEX('연차관리대장'!$B$5:$B$204,MATCH(C1362,'연차관리대장'!$A$5:$A$204,0)),""))</f>
        <v/>
      </c>
      <c r="E1362" s="12">
        <f>IF(C1362="","",IFERROR(INDEX('연차관리대장'!$C$5:$C$204,MATCH(C1362,'연차관리대장'!$A$5:$A$204,0)),""))</f>
        <v/>
      </c>
      <c r="F1362" s="12" t="n"/>
      <c r="G1362" s="12" t="n"/>
      <c r="H1362" s="12">
        <f>IF(F1362="","",IF(OR(F1362="오전 반차",F1362="오후 반차"),0.5,IF(F1362="연차",N(G1362),0)))</f>
        <v/>
      </c>
      <c r="I1362" s="7" t="n"/>
      <c r="J1362" s="12" t="n"/>
      <c r="K1362" s="12" t="n"/>
      <c r="L1362" s="14" t="n"/>
      <c r="M1362" s="12">
        <f>IF(AND(C1362="",F1362=""),"",IF(C1362="","사번 미기재",IF(ISNA(MATCH(C1362,'연차관리대장'!$A$5:$A$204,0)),"대장에 없는 사번",IF(A1362="","사용일 미기재",IF(AND(F1362="연차",G1362=""),"일수 미기재",IF(AND(G1362&lt;&gt;"",ISNUMBER(SEARCH("반차",F1362)),N(G1362)&lt;&gt;0.5),"반차는 0.5일",""))))))</f>
        <v/>
      </c>
    </row>
    <row r="1363">
      <c r="A1363" s="7" t="n"/>
      <c r="B1363" s="7" t="n"/>
      <c r="C1363" s="12" t="n"/>
      <c r="D1363" s="12">
        <f>IF(C1363="","",IFERROR(INDEX('연차관리대장'!$B$5:$B$204,MATCH(C1363,'연차관리대장'!$A$5:$A$204,0)),""))</f>
        <v/>
      </c>
      <c r="E1363" s="12">
        <f>IF(C1363="","",IFERROR(INDEX('연차관리대장'!$C$5:$C$204,MATCH(C1363,'연차관리대장'!$A$5:$A$204,0)),""))</f>
        <v/>
      </c>
      <c r="F1363" s="12" t="n"/>
      <c r="G1363" s="12" t="n"/>
      <c r="H1363" s="12">
        <f>IF(F1363="","",IF(OR(F1363="오전 반차",F1363="오후 반차"),0.5,IF(F1363="연차",N(G1363),0)))</f>
        <v/>
      </c>
      <c r="I1363" s="7" t="n"/>
      <c r="J1363" s="12" t="n"/>
      <c r="K1363" s="12" t="n"/>
      <c r="L1363" s="14" t="n"/>
      <c r="M1363" s="12">
        <f>IF(AND(C1363="",F1363=""),"",IF(C1363="","사번 미기재",IF(ISNA(MATCH(C1363,'연차관리대장'!$A$5:$A$204,0)),"대장에 없는 사번",IF(A1363="","사용일 미기재",IF(AND(F1363="연차",G1363=""),"일수 미기재",IF(AND(G1363&lt;&gt;"",ISNUMBER(SEARCH("반차",F1363)),N(G1363)&lt;&gt;0.5),"반차는 0.5일",""))))))</f>
        <v/>
      </c>
    </row>
    <row r="1364">
      <c r="A1364" s="7" t="n"/>
      <c r="B1364" s="7" t="n"/>
      <c r="C1364" s="12" t="n"/>
      <c r="D1364" s="12">
        <f>IF(C1364="","",IFERROR(INDEX('연차관리대장'!$B$5:$B$204,MATCH(C1364,'연차관리대장'!$A$5:$A$204,0)),""))</f>
        <v/>
      </c>
      <c r="E1364" s="12">
        <f>IF(C1364="","",IFERROR(INDEX('연차관리대장'!$C$5:$C$204,MATCH(C1364,'연차관리대장'!$A$5:$A$204,0)),""))</f>
        <v/>
      </c>
      <c r="F1364" s="12" t="n"/>
      <c r="G1364" s="12" t="n"/>
      <c r="H1364" s="12">
        <f>IF(F1364="","",IF(OR(F1364="오전 반차",F1364="오후 반차"),0.5,IF(F1364="연차",N(G1364),0)))</f>
        <v/>
      </c>
      <c r="I1364" s="7" t="n"/>
      <c r="J1364" s="12" t="n"/>
      <c r="K1364" s="12" t="n"/>
      <c r="L1364" s="14" t="n"/>
      <c r="M1364" s="12">
        <f>IF(AND(C1364="",F1364=""),"",IF(C1364="","사번 미기재",IF(ISNA(MATCH(C1364,'연차관리대장'!$A$5:$A$204,0)),"대장에 없는 사번",IF(A1364="","사용일 미기재",IF(AND(F1364="연차",G1364=""),"일수 미기재",IF(AND(G1364&lt;&gt;"",ISNUMBER(SEARCH("반차",F1364)),N(G1364)&lt;&gt;0.5),"반차는 0.5일",""))))))</f>
        <v/>
      </c>
    </row>
    <row r="1365">
      <c r="A1365" s="7" t="n"/>
      <c r="B1365" s="7" t="n"/>
      <c r="C1365" s="12" t="n"/>
      <c r="D1365" s="12">
        <f>IF(C1365="","",IFERROR(INDEX('연차관리대장'!$B$5:$B$204,MATCH(C1365,'연차관리대장'!$A$5:$A$204,0)),""))</f>
        <v/>
      </c>
      <c r="E1365" s="12">
        <f>IF(C1365="","",IFERROR(INDEX('연차관리대장'!$C$5:$C$204,MATCH(C1365,'연차관리대장'!$A$5:$A$204,0)),""))</f>
        <v/>
      </c>
      <c r="F1365" s="12" t="n"/>
      <c r="G1365" s="12" t="n"/>
      <c r="H1365" s="12">
        <f>IF(F1365="","",IF(OR(F1365="오전 반차",F1365="오후 반차"),0.5,IF(F1365="연차",N(G1365),0)))</f>
        <v/>
      </c>
      <c r="I1365" s="7" t="n"/>
      <c r="J1365" s="12" t="n"/>
      <c r="K1365" s="12" t="n"/>
      <c r="L1365" s="14" t="n"/>
      <c r="M1365" s="12">
        <f>IF(AND(C1365="",F1365=""),"",IF(C1365="","사번 미기재",IF(ISNA(MATCH(C1365,'연차관리대장'!$A$5:$A$204,0)),"대장에 없는 사번",IF(A1365="","사용일 미기재",IF(AND(F1365="연차",G1365=""),"일수 미기재",IF(AND(G1365&lt;&gt;"",ISNUMBER(SEARCH("반차",F1365)),N(G1365)&lt;&gt;0.5),"반차는 0.5일",""))))))</f>
        <v/>
      </c>
    </row>
    <row r="1366">
      <c r="A1366" s="7" t="n"/>
      <c r="B1366" s="7" t="n"/>
      <c r="C1366" s="12" t="n"/>
      <c r="D1366" s="12">
        <f>IF(C1366="","",IFERROR(INDEX('연차관리대장'!$B$5:$B$204,MATCH(C1366,'연차관리대장'!$A$5:$A$204,0)),""))</f>
        <v/>
      </c>
      <c r="E1366" s="12">
        <f>IF(C1366="","",IFERROR(INDEX('연차관리대장'!$C$5:$C$204,MATCH(C1366,'연차관리대장'!$A$5:$A$204,0)),""))</f>
        <v/>
      </c>
      <c r="F1366" s="12" t="n"/>
      <c r="G1366" s="12" t="n"/>
      <c r="H1366" s="12">
        <f>IF(F1366="","",IF(OR(F1366="오전 반차",F1366="오후 반차"),0.5,IF(F1366="연차",N(G1366),0)))</f>
        <v/>
      </c>
      <c r="I1366" s="7" t="n"/>
      <c r="J1366" s="12" t="n"/>
      <c r="K1366" s="12" t="n"/>
      <c r="L1366" s="14" t="n"/>
      <c r="M1366" s="12">
        <f>IF(AND(C1366="",F1366=""),"",IF(C1366="","사번 미기재",IF(ISNA(MATCH(C1366,'연차관리대장'!$A$5:$A$204,0)),"대장에 없는 사번",IF(A1366="","사용일 미기재",IF(AND(F1366="연차",G1366=""),"일수 미기재",IF(AND(G1366&lt;&gt;"",ISNUMBER(SEARCH("반차",F1366)),N(G1366)&lt;&gt;0.5),"반차는 0.5일",""))))))</f>
        <v/>
      </c>
    </row>
    <row r="1367">
      <c r="A1367" s="7" t="n"/>
      <c r="B1367" s="7" t="n"/>
      <c r="C1367" s="12" t="n"/>
      <c r="D1367" s="12">
        <f>IF(C1367="","",IFERROR(INDEX('연차관리대장'!$B$5:$B$204,MATCH(C1367,'연차관리대장'!$A$5:$A$204,0)),""))</f>
        <v/>
      </c>
      <c r="E1367" s="12">
        <f>IF(C1367="","",IFERROR(INDEX('연차관리대장'!$C$5:$C$204,MATCH(C1367,'연차관리대장'!$A$5:$A$204,0)),""))</f>
        <v/>
      </c>
      <c r="F1367" s="12" t="n"/>
      <c r="G1367" s="12" t="n"/>
      <c r="H1367" s="12">
        <f>IF(F1367="","",IF(OR(F1367="오전 반차",F1367="오후 반차"),0.5,IF(F1367="연차",N(G1367),0)))</f>
        <v/>
      </c>
      <c r="I1367" s="7" t="n"/>
      <c r="J1367" s="12" t="n"/>
      <c r="K1367" s="12" t="n"/>
      <c r="L1367" s="14" t="n"/>
      <c r="M1367" s="12">
        <f>IF(AND(C1367="",F1367=""),"",IF(C1367="","사번 미기재",IF(ISNA(MATCH(C1367,'연차관리대장'!$A$5:$A$204,0)),"대장에 없는 사번",IF(A1367="","사용일 미기재",IF(AND(F1367="연차",G1367=""),"일수 미기재",IF(AND(G1367&lt;&gt;"",ISNUMBER(SEARCH("반차",F1367)),N(G1367)&lt;&gt;0.5),"반차는 0.5일",""))))))</f>
        <v/>
      </c>
    </row>
    <row r="1368">
      <c r="A1368" s="7" t="n"/>
      <c r="B1368" s="7" t="n"/>
      <c r="C1368" s="12" t="n"/>
      <c r="D1368" s="12">
        <f>IF(C1368="","",IFERROR(INDEX('연차관리대장'!$B$5:$B$204,MATCH(C1368,'연차관리대장'!$A$5:$A$204,0)),""))</f>
        <v/>
      </c>
      <c r="E1368" s="12">
        <f>IF(C1368="","",IFERROR(INDEX('연차관리대장'!$C$5:$C$204,MATCH(C1368,'연차관리대장'!$A$5:$A$204,0)),""))</f>
        <v/>
      </c>
      <c r="F1368" s="12" t="n"/>
      <c r="G1368" s="12" t="n"/>
      <c r="H1368" s="12">
        <f>IF(F1368="","",IF(OR(F1368="오전 반차",F1368="오후 반차"),0.5,IF(F1368="연차",N(G1368),0)))</f>
        <v/>
      </c>
      <c r="I1368" s="7" t="n"/>
      <c r="J1368" s="12" t="n"/>
      <c r="K1368" s="12" t="n"/>
      <c r="L1368" s="14" t="n"/>
      <c r="M1368" s="12">
        <f>IF(AND(C1368="",F1368=""),"",IF(C1368="","사번 미기재",IF(ISNA(MATCH(C1368,'연차관리대장'!$A$5:$A$204,0)),"대장에 없는 사번",IF(A1368="","사용일 미기재",IF(AND(F1368="연차",G1368=""),"일수 미기재",IF(AND(G1368&lt;&gt;"",ISNUMBER(SEARCH("반차",F1368)),N(G1368)&lt;&gt;0.5),"반차는 0.5일",""))))))</f>
        <v/>
      </c>
    </row>
    <row r="1369">
      <c r="A1369" s="7" t="n"/>
      <c r="B1369" s="7" t="n"/>
      <c r="C1369" s="12" t="n"/>
      <c r="D1369" s="12">
        <f>IF(C1369="","",IFERROR(INDEX('연차관리대장'!$B$5:$B$204,MATCH(C1369,'연차관리대장'!$A$5:$A$204,0)),""))</f>
        <v/>
      </c>
      <c r="E1369" s="12">
        <f>IF(C1369="","",IFERROR(INDEX('연차관리대장'!$C$5:$C$204,MATCH(C1369,'연차관리대장'!$A$5:$A$204,0)),""))</f>
        <v/>
      </c>
      <c r="F1369" s="12" t="n"/>
      <c r="G1369" s="12" t="n"/>
      <c r="H1369" s="12">
        <f>IF(F1369="","",IF(OR(F1369="오전 반차",F1369="오후 반차"),0.5,IF(F1369="연차",N(G1369),0)))</f>
        <v/>
      </c>
      <c r="I1369" s="7" t="n"/>
      <c r="J1369" s="12" t="n"/>
      <c r="K1369" s="12" t="n"/>
      <c r="L1369" s="14" t="n"/>
      <c r="M1369" s="12">
        <f>IF(AND(C1369="",F1369=""),"",IF(C1369="","사번 미기재",IF(ISNA(MATCH(C1369,'연차관리대장'!$A$5:$A$204,0)),"대장에 없는 사번",IF(A1369="","사용일 미기재",IF(AND(F1369="연차",G1369=""),"일수 미기재",IF(AND(G1369&lt;&gt;"",ISNUMBER(SEARCH("반차",F1369)),N(G1369)&lt;&gt;0.5),"반차는 0.5일",""))))))</f>
        <v/>
      </c>
    </row>
    <row r="1370">
      <c r="A1370" s="7" t="n"/>
      <c r="B1370" s="7" t="n"/>
      <c r="C1370" s="12" t="n"/>
      <c r="D1370" s="12">
        <f>IF(C1370="","",IFERROR(INDEX('연차관리대장'!$B$5:$B$204,MATCH(C1370,'연차관리대장'!$A$5:$A$204,0)),""))</f>
        <v/>
      </c>
      <c r="E1370" s="12">
        <f>IF(C1370="","",IFERROR(INDEX('연차관리대장'!$C$5:$C$204,MATCH(C1370,'연차관리대장'!$A$5:$A$204,0)),""))</f>
        <v/>
      </c>
      <c r="F1370" s="12" t="n"/>
      <c r="G1370" s="12" t="n"/>
      <c r="H1370" s="12">
        <f>IF(F1370="","",IF(OR(F1370="오전 반차",F1370="오후 반차"),0.5,IF(F1370="연차",N(G1370),0)))</f>
        <v/>
      </c>
      <c r="I1370" s="7" t="n"/>
      <c r="J1370" s="12" t="n"/>
      <c r="K1370" s="12" t="n"/>
      <c r="L1370" s="14" t="n"/>
      <c r="M1370" s="12">
        <f>IF(AND(C1370="",F1370=""),"",IF(C1370="","사번 미기재",IF(ISNA(MATCH(C1370,'연차관리대장'!$A$5:$A$204,0)),"대장에 없는 사번",IF(A1370="","사용일 미기재",IF(AND(F1370="연차",G1370=""),"일수 미기재",IF(AND(G1370&lt;&gt;"",ISNUMBER(SEARCH("반차",F1370)),N(G1370)&lt;&gt;0.5),"반차는 0.5일",""))))))</f>
        <v/>
      </c>
    </row>
    <row r="1371">
      <c r="A1371" s="7" t="n"/>
      <c r="B1371" s="7" t="n"/>
      <c r="C1371" s="12" t="n"/>
      <c r="D1371" s="12">
        <f>IF(C1371="","",IFERROR(INDEX('연차관리대장'!$B$5:$B$204,MATCH(C1371,'연차관리대장'!$A$5:$A$204,0)),""))</f>
        <v/>
      </c>
      <c r="E1371" s="12">
        <f>IF(C1371="","",IFERROR(INDEX('연차관리대장'!$C$5:$C$204,MATCH(C1371,'연차관리대장'!$A$5:$A$204,0)),""))</f>
        <v/>
      </c>
      <c r="F1371" s="12" t="n"/>
      <c r="G1371" s="12" t="n"/>
      <c r="H1371" s="12">
        <f>IF(F1371="","",IF(OR(F1371="오전 반차",F1371="오후 반차"),0.5,IF(F1371="연차",N(G1371),0)))</f>
        <v/>
      </c>
      <c r="I1371" s="7" t="n"/>
      <c r="J1371" s="12" t="n"/>
      <c r="K1371" s="12" t="n"/>
      <c r="L1371" s="14" t="n"/>
      <c r="M1371" s="12">
        <f>IF(AND(C1371="",F1371=""),"",IF(C1371="","사번 미기재",IF(ISNA(MATCH(C1371,'연차관리대장'!$A$5:$A$204,0)),"대장에 없는 사번",IF(A1371="","사용일 미기재",IF(AND(F1371="연차",G1371=""),"일수 미기재",IF(AND(G1371&lt;&gt;"",ISNUMBER(SEARCH("반차",F1371)),N(G1371)&lt;&gt;0.5),"반차는 0.5일",""))))))</f>
        <v/>
      </c>
    </row>
    <row r="1372">
      <c r="A1372" s="7" t="n"/>
      <c r="B1372" s="7" t="n"/>
      <c r="C1372" s="12" t="n"/>
      <c r="D1372" s="12">
        <f>IF(C1372="","",IFERROR(INDEX('연차관리대장'!$B$5:$B$204,MATCH(C1372,'연차관리대장'!$A$5:$A$204,0)),""))</f>
        <v/>
      </c>
      <c r="E1372" s="12">
        <f>IF(C1372="","",IFERROR(INDEX('연차관리대장'!$C$5:$C$204,MATCH(C1372,'연차관리대장'!$A$5:$A$204,0)),""))</f>
        <v/>
      </c>
      <c r="F1372" s="12" t="n"/>
      <c r="G1372" s="12" t="n"/>
      <c r="H1372" s="12">
        <f>IF(F1372="","",IF(OR(F1372="오전 반차",F1372="오후 반차"),0.5,IF(F1372="연차",N(G1372),0)))</f>
        <v/>
      </c>
      <c r="I1372" s="7" t="n"/>
      <c r="J1372" s="12" t="n"/>
      <c r="K1372" s="12" t="n"/>
      <c r="L1372" s="14" t="n"/>
      <c r="M1372" s="12">
        <f>IF(AND(C1372="",F1372=""),"",IF(C1372="","사번 미기재",IF(ISNA(MATCH(C1372,'연차관리대장'!$A$5:$A$204,0)),"대장에 없는 사번",IF(A1372="","사용일 미기재",IF(AND(F1372="연차",G1372=""),"일수 미기재",IF(AND(G1372&lt;&gt;"",ISNUMBER(SEARCH("반차",F1372)),N(G1372)&lt;&gt;0.5),"반차는 0.5일",""))))))</f>
        <v/>
      </c>
    </row>
    <row r="1373">
      <c r="A1373" s="7" t="n"/>
      <c r="B1373" s="7" t="n"/>
      <c r="C1373" s="12" t="n"/>
      <c r="D1373" s="12">
        <f>IF(C1373="","",IFERROR(INDEX('연차관리대장'!$B$5:$B$204,MATCH(C1373,'연차관리대장'!$A$5:$A$204,0)),""))</f>
        <v/>
      </c>
      <c r="E1373" s="12">
        <f>IF(C1373="","",IFERROR(INDEX('연차관리대장'!$C$5:$C$204,MATCH(C1373,'연차관리대장'!$A$5:$A$204,0)),""))</f>
        <v/>
      </c>
      <c r="F1373" s="12" t="n"/>
      <c r="G1373" s="12" t="n"/>
      <c r="H1373" s="12">
        <f>IF(F1373="","",IF(OR(F1373="오전 반차",F1373="오후 반차"),0.5,IF(F1373="연차",N(G1373),0)))</f>
        <v/>
      </c>
      <c r="I1373" s="7" t="n"/>
      <c r="J1373" s="12" t="n"/>
      <c r="K1373" s="12" t="n"/>
      <c r="L1373" s="14" t="n"/>
      <c r="M1373" s="12">
        <f>IF(AND(C1373="",F1373=""),"",IF(C1373="","사번 미기재",IF(ISNA(MATCH(C1373,'연차관리대장'!$A$5:$A$204,0)),"대장에 없는 사번",IF(A1373="","사용일 미기재",IF(AND(F1373="연차",G1373=""),"일수 미기재",IF(AND(G1373&lt;&gt;"",ISNUMBER(SEARCH("반차",F1373)),N(G1373)&lt;&gt;0.5),"반차는 0.5일",""))))))</f>
        <v/>
      </c>
    </row>
    <row r="1374">
      <c r="A1374" s="7" t="n"/>
      <c r="B1374" s="7" t="n"/>
      <c r="C1374" s="12" t="n"/>
      <c r="D1374" s="12">
        <f>IF(C1374="","",IFERROR(INDEX('연차관리대장'!$B$5:$B$204,MATCH(C1374,'연차관리대장'!$A$5:$A$204,0)),""))</f>
        <v/>
      </c>
      <c r="E1374" s="12">
        <f>IF(C1374="","",IFERROR(INDEX('연차관리대장'!$C$5:$C$204,MATCH(C1374,'연차관리대장'!$A$5:$A$204,0)),""))</f>
        <v/>
      </c>
      <c r="F1374" s="12" t="n"/>
      <c r="G1374" s="12" t="n"/>
      <c r="H1374" s="12">
        <f>IF(F1374="","",IF(OR(F1374="오전 반차",F1374="오후 반차"),0.5,IF(F1374="연차",N(G1374),0)))</f>
        <v/>
      </c>
      <c r="I1374" s="7" t="n"/>
      <c r="J1374" s="12" t="n"/>
      <c r="K1374" s="12" t="n"/>
      <c r="L1374" s="14" t="n"/>
      <c r="M1374" s="12">
        <f>IF(AND(C1374="",F1374=""),"",IF(C1374="","사번 미기재",IF(ISNA(MATCH(C1374,'연차관리대장'!$A$5:$A$204,0)),"대장에 없는 사번",IF(A1374="","사용일 미기재",IF(AND(F1374="연차",G1374=""),"일수 미기재",IF(AND(G1374&lt;&gt;"",ISNUMBER(SEARCH("반차",F1374)),N(G1374)&lt;&gt;0.5),"반차는 0.5일",""))))))</f>
        <v/>
      </c>
    </row>
    <row r="1375">
      <c r="A1375" s="7" t="n"/>
      <c r="B1375" s="7" t="n"/>
      <c r="C1375" s="12" t="n"/>
      <c r="D1375" s="12">
        <f>IF(C1375="","",IFERROR(INDEX('연차관리대장'!$B$5:$B$204,MATCH(C1375,'연차관리대장'!$A$5:$A$204,0)),""))</f>
        <v/>
      </c>
      <c r="E1375" s="12">
        <f>IF(C1375="","",IFERROR(INDEX('연차관리대장'!$C$5:$C$204,MATCH(C1375,'연차관리대장'!$A$5:$A$204,0)),""))</f>
        <v/>
      </c>
      <c r="F1375" s="12" t="n"/>
      <c r="G1375" s="12" t="n"/>
      <c r="H1375" s="12">
        <f>IF(F1375="","",IF(OR(F1375="오전 반차",F1375="오후 반차"),0.5,IF(F1375="연차",N(G1375),0)))</f>
        <v/>
      </c>
      <c r="I1375" s="7" t="n"/>
      <c r="J1375" s="12" t="n"/>
      <c r="K1375" s="12" t="n"/>
      <c r="L1375" s="14" t="n"/>
      <c r="M1375" s="12">
        <f>IF(AND(C1375="",F1375=""),"",IF(C1375="","사번 미기재",IF(ISNA(MATCH(C1375,'연차관리대장'!$A$5:$A$204,0)),"대장에 없는 사번",IF(A1375="","사용일 미기재",IF(AND(F1375="연차",G1375=""),"일수 미기재",IF(AND(G1375&lt;&gt;"",ISNUMBER(SEARCH("반차",F1375)),N(G1375)&lt;&gt;0.5),"반차는 0.5일",""))))))</f>
        <v/>
      </c>
    </row>
    <row r="1376">
      <c r="A1376" s="7" t="n"/>
      <c r="B1376" s="7" t="n"/>
      <c r="C1376" s="12" t="n"/>
      <c r="D1376" s="12">
        <f>IF(C1376="","",IFERROR(INDEX('연차관리대장'!$B$5:$B$204,MATCH(C1376,'연차관리대장'!$A$5:$A$204,0)),""))</f>
        <v/>
      </c>
      <c r="E1376" s="12">
        <f>IF(C1376="","",IFERROR(INDEX('연차관리대장'!$C$5:$C$204,MATCH(C1376,'연차관리대장'!$A$5:$A$204,0)),""))</f>
        <v/>
      </c>
      <c r="F1376" s="12" t="n"/>
      <c r="G1376" s="12" t="n"/>
      <c r="H1376" s="12">
        <f>IF(F1376="","",IF(OR(F1376="오전 반차",F1376="오후 반차"),0.5,IF(F1376="연차",N(G1376),0)))</f>
        <v/>
      </c>
      <c r="I1376" s="7" t="n"/>
      <c r="J1376" s="12" t="n"/>
      <c r="K1376" s="12" t="n"/>
      <c r="L1376" s="14" t="n"/>
      <c r="M1376" s="12">
        <f>IF(AND(C1376="",F1376=""),"",IF(C1376="","사번 미기재",IF(ISNA(MATCH(C1376,'연차관리대장'!$A$5:$A$204,0)),"대장에 없는 사번",IF(A1376="","사용일 미기재",IF(AND(F1376="연차",G1376=""),"일수 미기재",IF(AND(G1376&lt;&gt;"",ISNUMBER(SEARCH("반차",F1376)),N(G1376)&lt;&gt;0.5),"반차는 0.5일",""))))))</f>
        <v/>
      </c>
    </row>
    <row r="1377">
      <c r="A1377" s="7" t="n"/>
      <c r="B1377" s="7" t="n"/>
      <c r="C1377" s="12" t="n"/>
      <c r="D1377" s="12">
        <f>IF(C1377="","",IFERROR(INDEX('연차관리대장'!$B$5:$B$204,MATCH(C1377,'연차관리대장'!$A$5:$A$204,0)),""))</f>
        <v/>
      </c>
      <c r="E1377" s="12">
        <f>IF(C1377="","",IFERROR(INDEX('연차관리대장'!$C$5:$C$204,MATCH(C1377,'연차관리대장'!$A$5:$A$204,0)),""))</f>
        <v/>
      </c>
      <c r="F1377" s="12" t="n"/>
      <c r="G1377" s="12" t="n"/>
      <c r="H1377" s="12">
        <f>IF(F1377="","",IF(OR(F1377="오전 반차",F1377="오후 반차"),0.5,IF(F1377="연차",N(G1377),0)))</f>
        <v/>
      </c>
      <c r="I1377" s="7" t="n"/>
      <c r="J1377" s="12" t="n"/>
      <c r="K1377" s="12" t="n"/>
      <c r="L1377" s="14" t="n"/>
      <c r="M1377" s="12">
        <f>IF(AND(C1377="",F1377=""),"",IF(C1377="","사번 미기재",IF(ISNA(MATCH(C1377,'연차관리대장'!$A$5:$A$204,0)),"대장에 없는 사번",IF(A1377="","사용일 미기재",IF(AND(F1377="연차",G1377=""),"일수 미기재",IF(AND(G1377&lt;&gt;"",ISNUMBER(SEARCH("반차",F1377)),N(G1377)&lt;&gt;0.5),"반차는 0.5일",""))))))</f>
        <v/>
      </c>
    </row>
    <row r="1378">
      <c r="A1378" s="7" t="n"/>
      <c r="B1378" s="7" t="n"/>
      <c r="C1378" s="12" t="n"/>
      <c r="D1378" s="12">
        <f>IF(C1378="","",IFERROR(INDEX('연차관리대장'!$B$5:$B$204,MATCH(C1378,'연차관리대장'!$A$5:$A$204,0)),""))</f>
        <v/>
      </c>
      <c r="E1378" s="12">
        <f>IF(C1378="","",IFERROR(INDEX('연차관리대장'!$C$5:$C$204,MATCH(C1378,'연차관리대장'!$A$5:$A$204,0)),""))</f>
        <v/>
      </c>
      <c r="F1378" s="12" t="n"/>
      <c r="G1378" s="12" t="n"/>
      <c r="H1378" s="12">
        <f>IF(F1378="","",IF(OR(F1378="오전 반차",F1378="오후 반차"),0.5,IF(F1378="연차",N(G1378),0)))</f>
        <v/>
      </c>
      <c r="I1378" s="7" t="n"/>
      <c r="J1378" s="12" t="n"/>
      <c r="K1378" s="12" t="n"/>
      <c r="L1378" s="14" t="n"/>
      <c r="M1378" s="12">
        <f>IF(AND(C1378="",F1378=""),"",IF(C1378="","사번 미기재",IF(ISNA(MATCH(C1378,'연차관리대장'!$A$5:$A$204,0)),"대장에 없는 사번",IF(A1378="","사용일 미기재",IF(AND(F1378="연차",G1378=""),"일수 미기재",IF(AND(G1378&lt;&gt;"",ISNUMBER(SEARCH("반차",F1378)),N(G1378)&lt;&gt;0.5),"반차는 0.5일",""))))))</f>
        <v/>
      </c>
    </row>
    <row r="1379">
      <c r="A1379" s="7" t="n"/>
      <c r="B1379" s="7" t="n"/>
      <c r="C1379" s="12" t="n"/>
      <c r="D1379" s="12">
        <f>IF(C1379="","",IFERROR(INDEX('연차관리대장'!$B$5:$B$204,MATCH(C1379,'연차관리대장'!$A$5:$A$204,0)),""))</f>
        <v/>
      </c>
      <c r="E1379" s="12">
        <f>IF(C1379="","",IFERROR(INDEX('연차관리대장'!$C$5:$C$204,MATCH(C1379,'연차관리대장'!$A$5:$A$204,0)),""))</f>
        <v/>
      </c>
      <c r="F1379" s="12" t="n"/>
      <c r="G1379" s="12" t="n"/>
      <c r="H1379" s="12">
        <f>IF(F1379="","",IF(OR(F1379="오전 반차",F1379="오후 반차"),0.5,IF(F1379="연차",N(G1379),0)))</f>
        <v/>
      </c>
      <c r="I1379" s="7" t="n"/>
      <c r="J1379" s="12" t="n"/>
      <c r="K1379" s="12" t="n"/>
      <c r="L1379" s="14" t="n"/>
      <c r="M1379" s="12">
        <f>IF(AND(C1379="",F1379=""),"",IF(C1379="","사번 미기재",IF(ISNA(MATCH(C1379,'연차관리대장'!$A$5:$A$204,0)),"대장에 없는 사번",IF(A1379="","사용일 미기재",IF(AND(F1379="연차",G1379=""),"일수 미기재",IF(AND(G1379&lt;&gt;"",ISNUMBER(SEARCH("반차",F1379)),N(G1379)&lt;&gt;0.5),"반차는 0.5일",""))))))</f>
        <v/>
      </c>
    </row>
    <row r="1380">
      <c r="A1380" s="7" t="n"/>
      <c r="B1380" s="7" t="n"/>
      <c r="C1380" s="12" t="n"/>
      <c r="D1380" s="12">
        <f>IF(C1380="","",IFERROR(INDEX('연차관리대장'!$B$5:$B$204,MATCH(C1380,'연차관리대장'!$A$5:$A$204,0)),""))</f>
        <v/>
      </c>
      <c r="E1380" s="12">
        <f>IF(C1380="","",IFERROR(INDEX('연차관리대장'!$C$5:$C$204,MATCH(C1380,'연차관리대장'!$A$5:$A$204,0)),""))</f>
        <v/>
      </c>
      <c r="F1380" s="12" t="n"/>
      <c r="G1380" s="12" t="n"/>
      <c r="H1380" s="12">
        <f>IF(F1380="","",IF(OR(F1380="오전 반차",F1380="오후 반차"),0.5,IF(F1380="연차",N(G1380),0)))</f>
        <v/>
      </c>
      <c r="I1380" s="7" t="n"/>
      <c r="J1380" s="12" t="n"/>
      <c r="K1380" s="12" t="n"/>
      <c r="L1380" s="14" t="n"/>
      <c r="M1380" s="12">
        <f>IF(AND(C1380="",F1380=""),"",IF(C1380="","사번 미기재",IF(ISNA(MATCH(C1380,'연차관리대장'!$A$5:$A$204,0)),"대장에 없는 사번",IF(A1380="","사용일 미기재",IF(AND(F1380="연차",G1380=""),"일수 미기재",IF(AND(G1380&lt;&gt;"",ISNUMBER(SEARCH("반차",F1380)),N(G1380)&lt;&gt;0.5),"반차는 0.5일",""))))))</f>
        <v/>
      </c>
    </row>
    <row r="1381">
      <c r="A1381" s="7" t="n"/>
      <c r="B1381" s="7" t="n"/>
      <c r="C1381" s="12" t="n"/>
      <c r="D1381" s="12">
        <f>IF(C1381="","",IFERROR(INDEX('연차관리대장'!$B$5:$B$204,MATCH(C1381,'연차관리대장'!$A$5:$A$204,0)),""))</f>
        <v/>
      </c>
      <c r="E1381" s="12">
        <f>IF(C1381="","",IFERROR(INDEX('연차관리대장'!$C$5:$C$204,MATCH(C1381,'연차관리대장'!$A$5:$A$204,0)),""))</f>
        <v/>
      </c>
      <c r="F1381" s="12" t="n"/>
      <c r="G1381" s="12" t="n"/>
      <c r="H1381" s="12">
        <f>IF(F1381="","",IF(OR(F1381="오전 반차",F1381="오후 반차"),0.5,IF(F1381="연차",N(G1381),0)))</f>
        <v/>
      </c>
      <c r="I1381" s="7" t="n"/>
      <c r="J1381" s="12" t="n"/>
      <c r="K1381" s="12" t="n"/>
      <c r="L1381" s="14" t="n"/>
      <c r="M1381" s="12">
        <f>IF(AND(C1381="",F1381=""),"",IF(C1381="","사번 미기재",IF(ISNA(MATCH(C1381,'연차관리대장'!$A$5:$A$204,0)),"대장에 없는 사번",IF(A1381="","사용일 미기재",IF(AND(F1381="연차",G1381=""),"일수 미기재",IF(AND(G1381&lt;&gt;"",ISNUMBER(SEARCH("반차",F1381)),N(G1381)&lt;&gt;0.5),"반차는 0.5일",""))))))</f>
        <v/>
      </c>
    </row>
    <row r="1382">
      <c r="A1382" s="7" t="n"/>
      <c r="B1382" s="7" t="n"/>
      <c r="C1382" s="12" t="n"/>
      <c r="D1382" s="12">
        <f>IF(C1382="","",IFERROR(INDEX('연차관리대장'!$B$5:$B$204,MATCH(C1382,'연차관리대장'!$A$5:$A$204,0)),""))</f>
        <v/>
      </c>
      <c r="E1382" s="12">
        <f>IF(C1382="","",IFERROR(INDEX('연차관리대장'!$C$5:$C$204,MATCH(C1382,'연차관리대장'!$A$5:$A$204,0)),""))</f>
        <v/>
      </c>
      <c r="F1382" s="12" t="n"/>
      <c r="G1382" s="12" t="n"/>
      <c r="H1382" s="12">
        <f>IF(F1382="","",IF(OR(F1382="오전 반차",F1382="오후 반차"),0.5,IF(F1382="연차",N(G1382),0)))</f>
        <v/>
      </c>
      <c r="I1382" s="7" t="n"/>
      <c r="J1382" s="12" t="n"/>
      <c r="K1382" s="12" t="n"/>
      <c r="L1382" s="14" t="n"/>
      <c r="M1382" s="12">
        <f>IF(AND(C1382="",F1382=""),"",IF(C1382="","사번 미기재",IF(ISNA(MATCH(C1382,'연차관리대장'!$A$5:$A$204,0)),"대장에 없는 사번",IF(A1382="","사용일 미기재",IF(AND(F1382="연차",G1382=""),"일수 미기재",IF(AND(G1382&lt;&gt;"",ISNUMBER(SEARCH("반차",F1382)),N(G1382)&lt;&gt;0.5),"반차는 0.5일",""))))))</f>
        <v/>
      </c>
    </row>
    <row r="1383">
      <c r="A1383" s="7" t="n"/>
      <c r="B1383" s="7" t="n"/>
      <c r="C1383" s="12" t="n"/>
      <c r="D1383" s="12">
        <f>IF(C1383="","",IFERROR(INDEX('연차관리대장'!$B$5:$B$204,MATCH(C1383,'연차관리대장'!$A$5:$A$204,0)),""))</f>
        <v/>
      </c>
      <c r="E1383" s="12">
        <f>IF(C1383="","",IFERROR(INDEX('연차관리대장'!$C$5:$C$204,MATCH(C1383,'연차관리대장'!$A$5:$A$204,0)),""))</f>
        <v/>
      </c>
      <c r="F1383" s="12" t="n"/>
      <c r="G1383" s="12" t="n"/>
      <c r="H1383" s="12">
        <f>IF(F1383="","",IF(OR(F1383="오전 반차",F1383="오후 반차"),0.5,IF(F1383="연차",N(G1383),0)))</f>
        <v/>
      </c>
      <c r="I1383" s="7" t="n"/>
      <c r="J1383" s="12" t="n"/>
      <c r="K1383" s="12" t="n"/>
      <c r="L1383" s="14" t="n"/>
      <c r="M1383" s="12">
        <f>IF(AND(C1383="",F1383=""),"",IF(C1383="","사번 미기재",IF(ISNA(MATCH(C1383,'연차관리대장'!$A$5:$A$204,0)),"대장에 없는 사번",IF(A1383="","사용일 미기재",IF(AND(F1383="연차",G1383=""),"일수 미기재",IF(AND(G1383&lt;&gt;"",ISNUMBER(SEARCH("반차",F1383)),N(G1383)&lt;&gt;0.5),"반차는 0.5일",""))))))</f>
        <v/>
      </c>
    </row>
    <row r="1384">
      <c r="A1384" s="7" t="n"/>
      <c r="B1384" s="7" t="n"/>
      <c r="C1384" s="12" t="n"/>
      <c r="D1384" s="12">
        <f>IF(C1384="","",IFERROR(INDEX('연차관리대장'!$B$5:$B$204,MATCH(C1384,'연차관리대장'!$A$5:$A$204,0)),""))</f>
        <v/>
      </c>
      <c r="E1384" s="12">
        <f>IF(C1384="","",IFERROR(INDEX('연차관리대장'!$C$5:$C$204,MATCH(C1384,'연차관리대장'!$A$5:$A$204,0)),""))</f>
        <v/>
      </c>
      <c r="F1384" s="12" t="n"/>
      <c r="G1384" s="12" t="n"/>
      <c r="H1384" s="12">
        <f>IF(F1384="","",IF(OR(F1384="오전 반차",F1384="오후 반차"),0.5,IF(F1384="연차",N(G1384),0)))</f>
        <v/>
      </c>
      <c r="I1384" s="7" t="n"/>
      <c r="J1384" s="12" t="n"/>
      <c r="K1384" s="12" t="n"/>
      <c r="L1384" s="14" t="n"/>
      <c r="M1384" s="12">
        <f>IF(AND(C1384="",F1384=""),"",IF(C1384="","사번 미기재",IF(ISNA(MATCH(C1384,'연차관리대장'!$A$5:$A$204,0)),"대장에 없는 사번",IF(A1384="","사용일 미기재",IF(AND(F1384="연차",G1384=""),"일수 미기재",IF(AND(G1384&lt;&gt;"",ISNUMBER(SEARCH("반차",F1384)),N(G1384)&lt;&gt;0.5),"반차는 0.5일",""))))))</f>
        <v/>
      </c>
    </row>
    <row r="1385">
      <c r="A1385" s="7" t="n"/>
      <c r="B1385" s="7" t="n"/>
      <c r="C1385" s="12" t="n"/>
      <c r="D1385" s="12">
        <f>IF(C1385="","",IFERROR(INDEX('연차관리대장'!$B$5:$B$204,MATCH(C1385,'연차관리대장'!$A$5:$A$204,0)),""))</f>
        <v/>
      </c>
      <c r="E1385" s="12">
        <f>IF(C1385="","",IFERROR(INDEX('연차관리대장'!$C$5:$C$204,MATCH(C1385,'연차관리대장'!$A$5:$A$204,0)),""))</f>
        <v/>
      </c>
      <c r="F1385" s="12" t="n"/>
      <c r="G1385" s="12" t="n"/>
      <c r="H1385" s="12">
        <f>IF(F1385="","",IF(OR(F1385="오전 반차",F1385="오후 반차"),0.5,IF(F1385="연차",N(G1385),0)))</f>
        <v/>
      </c>
      <c r="I1385" s="7" t="n"/>
      <c r="J1385" s="12" t="n"/>
      <c r="K1385" s="12" t="n"/>
      <c r="L1385" s="14" t="n"/>
      <c r="M1385" s="12">
        <f>IF(AND(C1385="",F1385=""),"",IF(C1385="","사번 미기재",IF(ISNA(MATCH(C1385,'연차관리대장'!$A$5:$A$204,0)),"대장에 없는 사번",IF(A1385="","사용일 미기재",IF(AND(F1385="연차",G1385=""),"일수 미기재",IF(AND(G1385&lt;&gt;"",ISNUMBER(SEARCH("반차",F1385)),N(G1385)&lt;&gt;0.5),"반차는 0.5일",""))))))</f>
        <v/>
      </c>
    </row>
    <row r="1386">
      <c r="A1386" s="7" t="n"/>
      <c r="B1386" s="7" t="n"/>
      <c r="C1386" s="12" t="n"/>
      <c r="D1386" s="12">
        <f>IF(C1386="","",IFERROR(INDEX('연차관리대장'!$B$5:$B$204,MATCH(C1386,'연차관리대장'!$A$5:$A$204,0)),""))</f>
        <v/>
      </c>
      <c r="E1386" s="12">
        <f>IF(C1386="","",IFERROR(INDEX('연차관리대장'!$C$5:$C$204,MATCH(C1386,'연차관리대장'!$A$5:$A$204,0)),""))</f>
        <v/>
      </c>
      <c r="F1386" s="12" t="n"/>
      <c r="G1386" s="12" t="n"/>
      <c r="H1386" s="12">
        <f>IF(F1386="","",IF(OR(F1386="오전 반차",F1386="오후 반차"),0.5,IF(F1386="연차",N(G1386),0)))</f>
        <v/>
      </c>
      <c r="I1386" s="7" t="n"/>
      <c r="J1386" s="12" t="n"/>
      <c r="K1386" s="12" t="n"/>
      <c r="L1386" s="14" t="n"/>
      <c r="M1386" s="12">
        <f>IF(AND(C1386="",F1386=""),"",IF(C1386="","사번 미기재",IF(ISNA(MATCH(C1386,'연차관리대장'!$A$5:$A$204,0)),"대장에 없는 사번",IF(A1386="","사용일 미기재",IF(AND(F1386="연차",G1386=""),"일수 미기재",IF(AND(G1386&lt;&gt;"",ISNUMBER(SEARCH("반차",F1386)),N(G1386)&lt;&gt;0.5),"반차는 0.5일",""))))))</f>
        <v/>
      </c>
    </row>
    <row r="1387">
      <c r="A1387" s="7" t="n"/>
      <c r="B1387" s="7" t="n"/>
      <c r="C1387" s="12" t="n"/>
      <c r="D1387" s="12">
        <f>IF(C1387="","",IFERROR(INDEX('연차관리대장'!$B$5:$B$204,MATCH(C1387,'연차관리대장'!$A$5:$A$204,0)),""))</f>
        <v/>
      </c>
      <c r="E1387" s="12">
        <f>IF(C1387="","",IFERROR(INDEX('연차관리대장'!$C$5:$C$204,MATCH(C1387,'연차관리대장'!$A$5:$A$204,0)),""))</f>
        <v/>
      </c>
      <c r="F1387" s="12" t="n"/>
      <c r="G1387" s="12" t="n"/>
      <c r="H1387" s="12">
        <f>IF(F1387="","",IF(OR(F1387="오전 반차",F1387="오후 반차"),0.5,IF(F1387="연차",N(G1387),0)))</f>
        <v/>
      </c>
      <c r="I1387" s="7" t="n"/>
      <c r="J1387" s="12" t="n"/>
      <c r="K1387" s="12" t="n"/>
      <c r="L1387" s="14" t="n"/>
      <c r="M1387" s="12">
        <f>IF(AND(C1387="",F1387=""),"",IF(C1387="","사번 미기재",IF(ISNA(MATCH(C1387,'연차관리대장'!$A$5:$A$204,0)),"대장에 없는 사번",IF(A1387="","사용일 미기재",IF(AND(F1387="연차",G1387=""),"일수 미기재",IF(AND(G1387&lt;&gt;"",ISNUMBER(SEARCH("반차",F1387)),N(G1387)&lt;&gt;0.5),"반차는 0.5일",""))))))</f>
        <v/>
      </c>
    </row>
    <row r="1388">
      <c r="A1388" s="7" t="n"/>
      <c r="B1388" s="7" t="n"/>
      <c r="C1388" s="12" t="n"/>
      <c r="D1388" s="12">
        <f>IF(C1388="","",IFERROR(INDEX('연차관리대장'!$B$5:$B$204,MATCH(C1388,'연차관리대장'!$A$5:$A$204,0)),""))</f>
        <v/>
      </c>
      <c r="E1388" s="12">
        <f>IF(C1388="","",IFERROR(INDEX('연차관리대장'!$C$5:$C$204,MATCH(C1388,'연차관리대장'!$A$5:$A$204,0)),""))</f>
        <v/>
      </c>
      <c r="F1388" s="12" t="n"/>
      <c r="G1388" s="12" t="n"/>
      <c r="H1388" s="12">
        <f>IF(F1388="","",IF(OR(F1388="오전 반차",F1388="오후 반차"),0.5,IF(F1388="연차",N(G1388),0)))</f>
        <v/>
      </c>
      <c r="I1388" s="7" t="n"/>
      <c r="J1388" s="12" t="n"/>
      <c r="K1388" s="12" t="n"/>
      <c r="L1388" s="14" t="n"/>
      <c r="M1388" s="12">
        <f>IF(AND(C1388="",F1388=""),"",IF(C1388="","사번 미기재",IF(ISNA(MATCH(C1388,'연차관리대장'!$A$5:$A$204,0)),"대장에 없는 사번",IF(A1388="","사용일 미기재",IF(AND(F1388="연차",G1388=""),"일수 미기재",IF(AND(G1388&lt;&gt;"",ISNUMBER(SEARCH("반차",F1388)),N(G1388)&lt;&gt;0.5),"반차는 0.5일",""))))))</f>
        <v/>
      </c>
    </row>
    <row r="1389">
      <c r="A1389" s="7" t="n"/>
      <c r="B1389" s="7" t="n"/>
      <c r="C1389" s="12" t="n"/>
      <c r="D1389" s="12">
        <f>IF(C1389="","",IFERROR(INDEX('연차관리대장'!$B$5:$B$204,MATCH(C1389,'연차관리대장'!$A$5:$A$204,0)),""))</f>
        <v/>
      </c>
      <c r="E1389" s="12">
        <f>IF(C1389="","",IFERROR(INDEX('연차관리대장'!$C$5:$C$204,MATCH(C1389,'연차관리대장'!$A$5:$A$204,0)),""))</f>
        <v/>
      </c>
      <c r="F1389" s="12" t="n"/>
      <c r="G1389" s="12" t="n"/>
      <c r="H1389" s="12">
        <f>IF(F1389="","",IF(OR(F1389="오전 반차",F1389="오후 반차"),0.5,IF(F1389="연차",N(G1389),0)))</f>
        <v/>
      </c>
      <c r="I1389" s="7" t="n"/>
      <c r="J1389" s="12" t="n"/>
      <c r="K1389" s="12" t="n"/>
      <c r="L1389" s="14" t="n"/>
      <c r="M1389" s="12">
        <f>IF(AND(C1389="",F1389=""),"",IF(C1389="","사번 미기재",IF(ISNA(MATCH(C1389,'연차관리대장'!$A$5:$A$204,0)),"대장에 없는 사번",IF(A1389="","사용일 미기재",IF(AND(F1389="연차",G1389=""),"일수 미기재",IF(AND(G1389&lt;&gt;"",ISNUMBER(SEARCH("반차",F1389)),N(G1389)&lt;&gt;0.5),"반차는 0.5일",""))))))</f>
        <v/>
      </c>
    </row>
    <row r="1390">
      <c r="A1390" s="7" t="n"/>
      <c r="B1390" s="7" t="n"/>
      <c r="C1390" s="12" t="n"/>
      <c r="D1390" s="12">
        <f>IF(C1390="","",IFERROR(INDEX('연차관리대장'!$B$5:$B$204,MATCH(C1390,'연차관리대장'!$A$5:$A$204,0)),""))</f>
        <v/>
      </c>
      <c r="E1390" s="12">
        <f>IF(C1390="","",IFERROR(INDEX('연차관리대장'!$C$5:$C$204,MATCH(C1390,'연차관리대장'!$A$5:$A$204,0)),""))</f>
        <v/>
      </c>
      <c r="F1390" s="12" t="n"/>
      <c r="G1390" s="12" t="n"/>
      <c r="H1390" s="12">
        <f>IF(F1390="","",IF(OR(F1390="오전 반차",F1390="오후 반차"),0.5,IF(F1390="연차",N(G1390),0)))</f>
        <v/>
      </c>
      <c r="I1390" s="7" t="n"/>
      <c r="J1390" s="12" t="n"/>
      <c r="K1390" s="12" t="n"/>
      <c r="L1390" s="14" t="n"/>
      <c r="M1390" s="12">
        <f>IF(AND(C1390="",F1390=""),"",IF(C1390="","사번 미기재",IF(ISNA(MATCH(C1390,'연차관리대장'!$A$5:$A$204,0)),"대장에 없는 사번",IF(A1390="","사용일 미기재",IF(AND(F1390="연차",G1390=""),"일수 미기재",IF(AND(G1390&lt;&gt;"",ISNUMBER(SEARCH("반차",F1390)),N(G1390)&lt;&gt;0.5),"반차는 0.5일",""))))))</f>
        <v/>
      </c>
    </row>
    <row r="1391">
      <c r="A1391" s="7" t="n"/>
      <c r="B1391" s="7" t="n"/>
      <c r="C1391" s="12" t="n"/>
      <c r="D1391" s="12">
        <f>IF(C1391="","",IFERROR(INDEX('연차관리대장'!$B$5:$B$204,MATCH(C1391,'연차관리대장'!$A$5:$A$204,0)),""))</f>
        <v/>
      </c>
      <c r="E1391" s="12">
        <f>IF(C1391="","",IFERROR(INDEX('연차관리대장'!$C$5:$C$204,MATCH(C1391,'연차관리대장'!$A$5:$A$204,0)),""))</f>
        <v/>
      </c>
      <c r="F1391" s="12" t="n"/>
      <c r="G1391" s="12" t="n"/>
      <c r="H1391" s="12">
        <f>IF(F1391="","",IF(OR(F1391="오전 반차",F1391="오후 반차"),0.5,IF(F1391="연차",N(G1391),0)))</f>
        <v/>
      </c>
      <c r="I1391" s="7" t="n"/>
      <c r="J1391" s="12" t="n"/>
      <c r="K1391" s="12" t="n"/>
      <c r="L1391" s="14" t="n"/>
      <c r="M1391" s="12">
        <f>IF(AND(C1391="",F1391=""),"",IF(C1391="","사번 미기재",IF(ISNA(MATCH(C1391,'연차관리대장'!$A$5:$A$204,0)),"대장에 없는 사번",IF(A1391="","사용일 미기재",IF(AND(F1391="연차",G1391=""),"일수 미기재",IF(AND(G1391&lt;&gt;"",ISNUMBER(SEARCH("반차",F1391)),N(G1391)&lt;&gt;0.5),"반차는 0.5일",""))))))</f>
        <v/>
      </c>
    </row>
    <row r="1392">
      <c r="A1392" s="7" t="n"/>
      <c r="B1392" s="7" t="n"/>
      <c r="C1392" s="12" t="n"/>
      <c r="D1392" s="12">
        <f>IF(C1392="","",IFERROR(INDEX('연차관리대장'!$B$5:$B$204,MATCH(C1392,'연차관리대장'!$A$5:$A$204,0)),""))</f>
        <v/>
      </c>
      <c r="E1392" s="12">
        <f>IF(C1392="","",IFERROR(INDEX('연차관리대장'!$C$5:$C$204,MATCH(C1392,'연차관리대장'!$A$5:$A$204,0)),""))</f>
        <v/>
      </c>
      <c r="F1392" s="12" t="n"/>
      <c r="G1392" s="12" t="n"/>
      <c r="H1392" s="12">
        <f>IF(F1392="","",IF(OR(F1392="오전 반차",F1392="오후 반차"),0.5,IF(F1392="연차",N(G1392),0)))</f>
        <v/>
      </c>
      <c r="I1392" s="7" t="n"/>
      <c r="J1392" s="12" t="n"/>
      <c r="K1392" s="12" t="n"/>
      <c r="L1392" s="14" t="n"/>
      <c r="M1392" s="12">
        <f>IF(AND(C1392="",F1392=""),"",IF(C1392="","사번 미기재",IF(ISNA(MATCH(C1392,'연차관리대장'!$A$5:$A$204,0)),"대장에 없는 사번",IF(A1392="","사용일 미기재",IF(AND(F1392="연차",G1392=""),"일수 미기재",IF(AND(G1392&lt;&gt;"",ISNUMBER(SEARCH("반차",F1392)),N(G1392)&lt;&gt;0.5),"반차는 0.5일",""))))))</f>
        <v/>
      </c>
    </row>
    <row r="1393">
      <c r="A1393" s="7" t="n"/>
      <c r="B1393" s="7" t="n"/>
      <c r="C1393" s="12" t="n"/>
      <c r="D1393" s="12">
        <f>IF(C1393="","",IFERROR(INDEX('연차관리대장'!$B$5:$B$204,MATCH(C1393,'연차관리대장'!$A$5:$A$204,0)),""))</f>
        <v/>
      </c>
      <c r="E1393" s="12">
        <f>IF(C1393="","",IFERROR(INDEX('연차관리대장'!$C$5:$C$204,MATCH(C1393,'연차관리대장'!$A$5:$A$204,0)),""))</f>
        <v/>
      </c>
      <c r="F1393" s="12" t="n"/>
      <c r="G1393" s="12" t="n"/>
      <c r="H1393" s="12">
        <f>IF(F1393="","",IF(OR(F1393="오전 반차",F1393="오후 반차"),0.5,IF(F1393="연차",N(G1393),0)))</f>
        <v/>
      </c>
      <c r="I1393" s="7" t="n"/>
      <c r="J1393" s="12" t="n"/>
      <c r="K1393" s="12" t="n"/>
      <c r="L1393" s="14" t="n"/>
      <c r="M1393" s="12">
        <f>IF(AND(C1393="",F1393=""),"",IF(C1393="","사번 미기재",IF(ISNA(MATCH(C1393,'연차관리대장'!$A$5:$A$204,0)),"대장에 없는 사번",IF(A1393="","사용일 미기재",IF(AND(F1393="연차",G1393=""),"일수 미기재",IF(AND(G1393&lt;&gt;"",ISNUMBER(SEARCH("반차",F1393)),N(G1393)&lt;&gt;0.5),"반차는 0.5일",""))))))</f>
        <v/>
      </c>
    </row>
    <row r="1394">
      <c r="A1394" s="7" t="n"/>
      <c r="B1394" s="7" t="n"/>
      <c r="C1394" s="12" t="n"/>
      <c r="D1394" s="12">
        <f>IF(C1394="","",IFERROR(INDEX('연차관리대장'!$B$5:$B$204,MATCH(C1394,'연차관리대장'!$A$5:$A$204,0)),""))</f>
        <v/>
      </c>
      <c r="E1394" s="12">
        <f>IF(C1394="","",IFERROR(INDEX('연차관리대장'!$C$5:$C$204,MATCH(C1394,'연차관리대장'!$A$5:$A$204,0)),""))</f>
        <v/>
      </c>
      <c r="F1394" s="12" t="n"/>
      <c r="G1394" s="12" t="n"/>
      <c r="H1394" s="12">
        <f>IF(F1394="","",IF(OR(F1394="오전 반차",F1394="오후 반차"),0.5,IF(F1394="연차",N(G1394),0)))</f>
        <v/>
      </c>
      <c r="I1394" s="7" t="n"/>
      <c r="J1394" s="12" t="n"/>
      <c r="K1394" s="12" t="n"/>
      <c r="L1394" s="14" t="n"/>
      <c r="M1394" s="12">
        <f>IF(AND(C1394="",F1394=""),"",IF(C1394="","사번 미기재",IF(ISNA(MATCH(C1394,'연차관리대장'!$A$5:$A$204,0)),"대장에 없는 사번",IF(A1394="","사용일 미기재",IF(AND(F1394="연차",G1394=""),"일수 미기재",IF(AND(G1394&lt;&gt;"",ISNUMBER(SEARCH("반차",F1394)),N(G1394)&lt;&gt;0.5),"반차는 0.5일",""))))))</f>
        <v/>
      </c>
    </row>
    <row r="1395">
      <c r="A1395" s="7" t="n"/>
      <c r="B1395" s="7" t="n"/>
      <c r="C1395" s="12" t="n"/>
      <c r="D1395" s="12">
        <f>IF(C1395="","",IFERROR(INDEX('연차관리대장'!$B$5:$B$204,MATCH(C1395,'연차관리대장'!$A$5:$A$204,0)),""))</f>
        <v/>
      </c>
      <c r="E1395" s="12">
        <f>IF(C1395="","",IFERROR(INDEX('연차관리대장'!$C$5:$C$204,MATCH(C1395,'연차관리대장'!$A$5:$A$204,0)),""))</f>
        <v/>
      </c>
      <c r="F1395" s="12" t="n"/>
      <c r="G1395" s="12" t="n"/>
      <c r="H1395" s="12">
        <f>IF(F1395="","",IF(OR(F1395="오전 반차",F1395="오후 반차"),0.5,IF(F1395="연차",N(G1395),0)))</f>
        <v/>
      </c>
      <c r="I1395" s="7" t="n"/>
      <c r="J1395" s="12" t="n"/>
      <c r="K1395" s="12" t="n"/>
      <c r="L1395" s="14" t="n"/>
      <c r="M1395" s="12">
        <f>IF(AND(C1395="",F1395=""),"",IF(C1395="","사번 미기재",IF(ISNA(MATCH(C1395,'연차관리대장'!$A$5:$A$204,0)),"대장에 없는 사번",IF(A1395="","사용일 미기재",IF(AND(F1395="연차",G1395=""),"일수 미기재",IF(AND(G1395&lt;&gt;"",ISNUMBER(SEARCH("반차",F1395)),N(G1395)&lt;&gt;0.5),"반차는 0.5일",""))))))</f>
        <v/>
      </c>
    </row>
    <row r="1396">
      <c r="A1396" s="7" t="n"/>
      <c r="B1396" s="7" t="n"/>
      <c r="C1396" s="12" t="n"/>
      <c r="D1396" s="12">
        <f>IF(C1396="","",IFERROR(INDEX('연차관리대장'!$B$5:$B$204,MATCH(C1396,'연차관리대장'!$A$5:$A$204,0)),""))</f>
        <v/>
      </c>
      <c r="E1396" s="12">
        <f>IF(C1396="","",IFERROR(INDEX('연차관리대장'!$C$5:$C$204,MATCH(C1396,'연차관리대장'!$A$5:$A$204,0)),""))</f>
        <v/>
      </c>
      <c r="F1396" s="12" t="n"/>
      <c r="G1396" s="12" t="n"/>
      <c r="H1396" s="12">
        <f>IF(F1396="","",IF(OR(F1396="오전 반차",F1396="오후 반차"),0.5,IF(F1396="연차",N(G1396),0)))</f>
        <v/>
      </c>
      <c r="I1396" s="7" t="n"/>
      <c r="J1396" s="12" t="n"/>
      <c r="K1396" s="12" t="n"/>
      <c r="L1396" s="14" t="n"/>
      <c r="M1396" s="12">
        <f>IF(AND(C1396="",F1396=""),"",IF(C1396="","사번 미기재",IF(ISNA(MATCH(C1396,'연차관리대장'!$A$5:$A$204,0)),"대장에 없는 사번",IF(A1396="","사용일 미기재",IF(AND(F1396="연차",G1396=""),"일수 미기재",IF(AND(G1396&lt;&gt;"",ISNUMBER(SEARCH("반차",F1396)),N(G1396)&lt;&gt;0.5),"반차는 0.5일",""))))))</f>
        <v/>
      </c>
    </row>
    <row r="1397">
      <c r="A1397" s="7" t="n"/>
      <c r="B1397" s="7" t="n"/>
      <c r="C1397" s="12" t="n"/>
      <c r="D1397" s="12">
        <f>IF(C1397="","",IFERROR(INDEX('연차관리대장'!$B$5:$B$204,MATCH(C1397,'연차관리대장'!$A$5:$A$204,0)),""))</f>
        <v/>
      </c>
      <c r="E1397" s="12">
        <f>IF(C1397="","",IFERROR(INDEX('연차관리대장'!$C$5:$C$204,MATCH(C1397,'연차관리대장'!$A$5:$A$204,0)),""))</f>
        <v/>
      </c>
      <c r="F1397" s="12" t="n"/>
      <c r="G1397" s="12" t="n"/>
      <c r="H1397" s="12">
        <f>IF(F1397="","",IF(OR(F1397="오전 반차",F1397="오후 반차"),0.5,IF(F1397="연차",N(G1397),0)))</f>
        <v/>
      </c>
      <c r="I1397" s="7" t="n"/>
      <c r="J1397" s="12" t="n"/>
      <c r="K1397" s="12" t="n"/>
      <c r="L1397" s="14" t="n"/>
      <c r="M1397" s="12">
        <f>IF(AND(C1397="",F1397=""),"",IF(C1397="","사번 미기재",IF(ISNA(MATCH(C1397,'연차관리대장'!$A$5:$A$204,0)),"대장에 없는 사번",IF(A1397="","사용일 미기재",IF(AND(F1397="연차",G1397=""),"일수 미기재",IF(AND(G1397&lt;&gt;"",ISNUMBER(SEARCH("반차",F1397)),N(G1397)&lt;&gt;0.5),"반차는 0.5일",""))))))</f>
        <v/>
      </c>
    </row>
    <row r="1398">
      <c r="A1398" s="7" t="n"/>
      <c r="B1398" s="7" t="n"/>
      <c r="C1398" s="12" t="n"/>
      <c r="D1398" s="12">
        <f>IF(C1398="","",IFERROR(INDEX('연차관리대장'!$B$5:$B$204,MATCH(C1398,'연차관리대장'!$A$5:$A$204,0)),""))</f>
        <v/>
      </c>
      <c r="E1398" s="12">
        <f>IF(C1398="","",IFERROR(INDEX('연차관리대장'!$C$5:$C$204,MATCH(C1398,'연차관리대장'!$A$5:$A$204,0)),""))</f>
        <v/>
      </c>
      <c r="F1398" s="12" t="n"/>
      <c r="G1398" s="12" t="n"/>
      <c r="H1398" s="12">
        <f>IF(F1398="","",IF(OR(F1398="오전 반차",F1398="오후 반차"),0.5,IF(F1398="연차",N(G1398),0)))</f>
        <v/>
      </c>
      <c r="I1398" s="7" t="n"/>
      <c r="J1398" s="12" t="n"/>
      <c r="K1398" s="12" t="n"/>
      <c r="L1398" s="14" t="n"/>
      <c r="M1398" s="12">
        <f>IF(AND(C1398="",F1398=""),"",IF(C1398="","사번 미기재",IF(ISNA(MATCH(C1398,'연차관리대장'!$A$5:$A$204,0)),"대장에 없는 사번",IF(A1398="","사용일 미기재",IF(AND(F1398="연차",G1398=""),"일수 미기재",IF(AND(G1398&lt;&gt;"",ISNUMBER(SEARCH("반차",F1398)),N(G1398)&lt;&gt;0.5),"반차는 0.5일",""))))))</f>
        <v/>
      </c>
    </row>
    <row r="1399">
      <c r="A1399" s="7" t="n"/>
      <c r="B1399" s="7" t="n"/>
      <c r="C1399" s="12" t="n"/>
      <c r="D1399" s="12">
        <f>IF(C1399="","",IFERROR(INDEX('연차관리대장'!$B$5:$B$204,MATCH(C1399,'연차관리대장'!$A$5:$A$204,0)),""))</f>
        <v/>
      </c>
      <c r="E1399" s="12">
        <f>IF(C1399="","",IFERROR(INDEX('연차관리대장'!$C$5:$C$204,MATCH(C1399,'연차관리대장'!$A$5:$A$204,0)),""))</f>
        <v/>
      </c>
      <c r="F1399" s="12" t="n"/>
      <c r="G1399" s="12" t="n"/>
      <c r="H1399" s="12">
        <f>IF(F1399="","",IF(OR(F1399="오전 반차",F1399="오후 반차"),0.5,IF(F1399="연차",N(G1399),0)))</f>
        <v/>
      </c>
      <c r="I1399" s="7" t="n"/>
      <c r="J1399" s="12" t="n"/>
      <c r="K1399" s="12" t="n"/>
      <c r="L1399" s="14" t="n"/>
      <c r="M1399" s="12">
        <f>IF(AND(C1399="",F1399=""),"",IF(C1399="","사번 미기재",IF(ISNA(MATCH(C1399,'연차관리대장'!$A$5:$A$204,0)),"대장에 없는 사번",IF(A1399="","사용일 미기재",IF(AND(F1399="연차",G1399=""),"일수 미기재",IF(AND(G1399&lt;&gt;"",ISNUMBER(SEARCH("반차",F1399)),N(G1399)&lt;&gt;0.5),"반차는 0.5일",""))))))</f>
        <v/>
      </c>
    </row>
    <row r="1400">
      <c r="A1400" s="7" t="n"/>
      <c r="B1400" s="7" t="n"/>
      <c r="C1400" s="12" t="n"/>
      <c r="D1400" s="12">
        <f>IF(C1400="","",IFERROR(INDEX('연차관리대장'!$B$5:$B$204,MATCH(C1400,'연차관리대장'!$A$5:$A$204,0)),""))</f>
        <v/>
      </c>
      <c r="E1400" s="12">
        <f>IF(C1400="","",IFERROR(INDEX('연차관리대장'!$C$5:$C$204,MATCH(C1400,'연차관리대장'!$A$5:$A$204,0)),""))</f>
        <v/>
      </c>
      <c r="F1400" s="12" t="n"/>
      <c r="G1400" s="12" t="n"/>
      <c r="H1400" s="12">
        <f>IF(F1400="","",IF(OR(F1400="오전 반차",F1400="오후 반차"),0.5,IF(F1400="연차",N(G1400),0)))</f>
        <v/>
      </c>
      <c r="I1400" s="7" t="n"/>
      <c r="J1400" s="12" t="n"/>
      <c r="K1400" s="12" t="n"/>
      <c r="L1400" s="14" t="n"/>
      <c r="M1400" s="12">
        <f>IF(AND(C1400="",F1400=""),"",IF(C1400="","사번 미기재",IF(ISNA(MATCH(C1400,'연차관리대장'!$A$5:$A$204,0)),"대장에 없는 사번",IF(A1400="","사용일 미기재",IF(AND(F1400="연차",G1400=""),"일수 미기재",IF(AND(G1400&lt;&gt;"",ISNUMBER(SEARCH("반차",F1400)),N(G1400)&lt;&gt;0.5),"반차는 0.5일",""))))))</f>
        <v/>
      </c>
    </row>
    <row r="1401">
      <c r="A1401" s="7" t="n"/>
      <c r="B1401" s="7" t="n"/>
      <c r="C1401" s="12" t="n"/>
      <c r="D1401" s="12">
        <f>IF(C1401="","",IFERROR(INDEX('연차관리대장'!$B$5:$B$204,MATCH(C1401,'연차관리대장'!$A$5:$A$204,0)),""))</f>
        <v/>
      </c>
      <c r="E1401" s="12">
        <f>IF(C1401="","",IFERROR(INDEX('연차관리대장'!$C$5:$C$204,MATCH(C1401,'연차관리대장'!$A$5:$A$204,0)),""))</f>
        <v/>
      </c>
      <c r="F1401" s="12" t="n"/>
      <c r="G1401" s="12" t="n"/>
      <c r="H1401" s="12">
        <f>IF(F1401="","",IF(OR(F1401="오전 반차",F1401="오후 반차"),0.5,IF(F1401="연차",N(G1401),0)))</f>
        <v/>
      </c>
      <c r="I1401" s="7" t="n"/>
      <c r="J1401" s="12" t="n"/>
      <c r="K1401" s="12" t="n"/>
      <c r="L1401" s="14" t="n"/>
      <c r="M1401" s="12">
        <f>IF(AND(C1401="",F1401=""),"",IF(C1401="","사번 미기재",IF(ISNA(MATCH(C1401,'연차관리대장'!$A$5:$A$204,0)),"대장에 없는 사번",IF(A1401="","사용일 미기재",IF(AND(F1401="연차",G1401=""),"일수 미기재",IF(AND(G1401&lt;&gt;"",ISNUMBER(SEARCH("반차",F1401)),N(G1401)&lt;&gt;0.5),"반차는 0.5일",""))))))</f>
        <v/>
      </c>
    </row>
    <row r="1402">
      <c r="A1402" s="7" t="n"/>
      <c r="B1402" s="7" t="n"/>
      <c r="C1402" s="12" t="n"/>
      <c r="D1402" s="12">
        <f>IF(C1402="","",IFERROR(INDEX('연차관리대장'!$B$5:$B$204,MATCH(C1402,'연차관리대장'!$A$5:$A$204,0)),""))</f>
        <v/>
      </c>
      <c r="E1402" s="12">
        <f>IF(C1402="","",IFERROR(INDEX('연차관리대장'!$C$5:$C$204,MATCH(C1402,'연차관리대장'!$A$5:$A$204,0)),""))</f>
        <v/>
      </c>
      <c r="F1402" s="12" t="n"/>
      <c r="G1402" s="12" t="n"/>
      <c r="H1402" s="12">
        <f>IF(F1402="","",IF(OR(F1402="오전 반차",F1402="오후 반차"),0.5,IF(F1402="연차",N(G1402),0)))</f>
        <v/>
      </c>
      <c r="I1402" s="7" t="n"/>
      <c r="J1402" s="12" t="n"/>
      <c r="K1402" s="12" t="n"/>
      <c r="L1402" s="14" t="n"/>
      <c r="M1402" s="12">
        <f>IF(AND(C1402="",F1402=""),"",IF(C1402="","사번 미기재",IF(ISNA(MATCH(C1402,'연차관리대장'!$A$5:$A$204,0)),"대장에 없는 사번",IF(A1402="","사용일 미기재",IF(AND(F1402="연차",G1402=""),"일수 미기재",IF(AND(G1402&lt;&gt;"",ISNUMBER(SEARCH("반차",F1402)),N(G1402)&lt;&gt;0.5),"반차는 0.5일",""))))))</f>
        <v/>
      </c>
    </row>
    <row r="1403">
      <c r="A1403" s="7" t="n"/>
      <c r="B1403" s="7" t="n"/>
      <c r="C1403" s="12" t="n"/>
      <c r="D1403" s="12">
        <f>IF(C1403="","",IFERROR(INDEX('연차관리대장'!$B$5:$B$204,MATCH(C1403,'연차관리대장'!$A$5:$A$204,0)),""))</f>
        <v/>
      </c>
      <c r="E1403" s="12">
        <f>IF(C1403="","",IFERROR(INDEX('연차관리대장'!$C$5:$C$204,MATCH(C1403,'연차관리대장'!$A$5:$A$204,0)),""))</f>
        <v/>
      </c>
      <c r="F1403" s="12" t="n"/>
      <c r="G1403" s="12" t="n"/>
      <c r="H1403" s="12">
        <f>IF(F1403="","",IF(OR(F1403="오전 반차",F1403="오후 반차"),0.5,IF(F1403="연차",N(G1403),0)))</f>
        <v/>
      </c>
      <c r="I1403" s="7" t="n"/>
      <c r="J1403" s="12" t="n"/>
      <c r="K1403" s="12" t="n"/>
      <c r="L1403" s="14" t="n"/>
      <c r="M1403" s="12">
        <f>IF(AND(C1403="",F1403=""),"",IF(C1403="","사번 미기재",IF(ISNA(MATCH(C1403,'연차관리대장'!$A$5:$A$204,0)),"대장에 없는 사번",IF(A1403="","사용일 미기재",IF(AND(F1403="연차",G1403=""),"일수 미기재",IF(AND(G1403&lt;&gt;"",ISNUMBER(SEARCH("반차",F1403)),N(G1403)&lt;&gt;0.5),"반차는 0.5일",""))))))</f>
        <v/>
      </c>
    </row>
    <row r="1404">
      <c r="A1404" s="7" t="n"/>
      <c r="B1404" s="7" t="n"/>
      <c r="C1404" s="12" t="n"/>
      <c r="D1404" s="12">
        <f>IF(C1404="","",IFERROR(INDEX('연차관리대장'!$B$5:$B$204,MATCH(C1404,'연차관리대장'!$A$5:$A$204,0)),""))</f>
        <v/>
      </c>
      <c r="E1404" s="12">
        <f>IF(C1404="","",IFERROR(INDEX('연차관리대장'!$C$5:$C$204,MATCH(C1404,'연차관리대장'!$A$5:$A$204,0)),""))</f>
        <v/>
      </c>
      <c r="F1404" s="12" t="n"/>
      <c r="G1404" s="12" t="n"/>
      <c r="H1404" s="12">
        <f>IF(F1404="","",IF(OR(F1404="오전 반차",F1404="오후 반차"),0.5,IF(F1404="연차",N(G1404),0)))</f>
        <v/>
      </c>
      <c r="I1404" s="7" t="n"/>
      <c r="J1404" s="12" t="n"/>
      <c r="K1404" s="12" t="n"/>
      <c r="L1404" s="14" t="n"/>
      <c r="M1404" s="12">
        <f>IF(AND(C1404="",F1404=""),"",IF(C1404="","사번 미기재",IF(ISNA(MATCH(C1404,'연차관리대장'!$A$5:$A$204,0)),"대장에 없는 사번",IF(A1404="","사용일 미기재",IF(AND(F1404="연차",G1404=""),"일수 미기재",IF(AND(G1404&lt;&gt;"",ISNUMBER(SEARCH("반차",F1404)),N(G1404)&lt;&gt;0.5),"반차는 0.5일",""))))))</f>
        <v/>
      </c>
    </row>
    <row r="1405">
      <c r="A1405" s="7" t="n"/>
      <c r="B1405" s="7" t="n"/>
      <c r="C1405" s="12" t="n"/>
      <c r="D1405" s="12">
        <f>IF(C1405="","",IFERROR(INDEX('연차관리대장'!$B$5:$B$204,MATCH(C1405,'연차관리대장'!$A$5:$A$204,0)),""))</f>
        <v/>
      </c>
      <c r="E1405" s="12">
        <f>IF(C1405="","",IFERROR(INDEX('연차관리대장'!$C$5:$C$204,MATCH(C1405,'연차관리대장'!$A$5:$A$204,0)),""))</f>
        <v/>
      </c>
      <c r="F1405" s="12" t="n"/>
      <c r="G1405" s="12" t="n"/>
      <c r="H1405" s="12">
        <f>IF(F1405="","",IF(OR(F1405="오전 반차",F1405="오후 반차"),0.5,IF(F1405="연차",N(G1405),0)))</f>
        <v/>
      </c>
      <c r="I1405" s="7" t="n"/>
      <c r="J1405" s="12" t="n"/>
      <c r="K1405" s="12" t="n"/>
      <c r="L1405" s="14" t="n"/>
      <c r="M1405" s="12">
        <f>IF(AND(C1405="",F1405=""),"",IF(C1405="","사번 미기재",IF(ISNA(MATCH(C1405,'연차관리대장'!$A$5:$A$204,0)),"대장에 없는 사번",IF(A1405="","사용일 미기재",IF(AND(F1405="연차",G1405=""),"일수 미기재",IF(AND(G1405&lt;&gt;"",ISNUMBER(SEARCH("반차",F1405)),N(G1405)&lt;&gt;0.5),"반차는 0.5일",""))))))</f>
        <v/>
      </c>
    </row>
    <row r="1406">
      <c r="A1406" s="7" t="n"/>
      <c r="B1406" s="7" t="n"/>
      <c r="C1406" s="12" t="n"/>
      <c r="D1406" s="12">
        <f>IF(C1406="","",IFERROR(INDEX('연차관리대장'!$B$5:$B$204,MATCH(C1406,'연차관리대장'!$A$5:$A$204,0)),""))</f>
        <v/>
      </c>
      <c r="E1406" s="12">
        <f>IF(C1406="","",IFERROR(INDEX('연차관리대장'!$C$5:$C$204,MATCH(C1406,'연차관리대장'!$A$5:$A$204,0)),""))</f>
        <v/>
      </c>
      <c r="F1406" s="12" t="n"/>
      <c r="G1406" s="12" t="n"/>
      <c r="H1406" s="12">
        <f>IF(F1406="","",IF(OR(F1406="오전 반차",F1406="오후 반차"),0.5,IF(F1406="연차",N(G1406),0)))</f>
        <v/>
      </c>
      <c r="I1406" s="7" t="n"/>
      <c r="J1406" s="12" t="n"/>
      <c r="K1406" s="12" t="n"/>
      <c r="L1406" s="14" t="n"/>
      <c r="M1406" s="12">
        <f>IF(AND(C1406="",F1406=""),"",IF(C1406="","사번 미기재",IF(ISNA(MATCH(C1406,'연차관리대장'!$A$5:$A$204,0)),"대장에 없는 사번",IF(A1406="","사용일 미기재",IF(AND(F1406="연차",G1406=""),"일수 미기재",IF(AND(G1406&lt;&gt;"",ISNUMBER(SEARCH("반차",F1406)),N(G1406)&lt;&gt;0.5),"반차는 0.5일",""))))))</f>
        <v/>
      </c>
    </row>
    <row r="1407">
      <c r="A1407" s="7" t="n"/>
      <c r="B1407" s="7" t="n"/>
      <c r="C1407" s="12" t="n"/>
      <c r="D1407" s="12">
        <f>IF(C1407="","",IFERROR(INDEX('연차관리대장'!$B$5:$B$204,MATCH(C1407,'연차관리대장'!$A$5:$A$204,0)),""))</f>
        <v/>
      </c>
      <c r="E1407" s="12">
        <f>IF(C1407="","",IFERROR(INDEX('연차관리대장'!$C$5:$C$204,MATCH(C1407,'연차관리대장'!$A$5:$A$204,0)),""))</f>
        <v/>
      </c>
      <c r="F1407" s="12" t="n"/>
      <c r="G1407" s="12" t="n"/>
      <c r="H1407" s="12">
        <f>IF(F1407="","",IF(OR(F1407="오전 반차",F1407="오후 반차"),0.5,IF(F1407="연차",N(G1407),0)))</f>
        <v/>
      </c>
      <c r="I1407" s="7" t="n"/>
      <c r="J1407" s="12" t="n"/>
      <c r="K1407" s="12" t="n"/>
      <c r="L1407" s="14" t="n"/>
      <c r="M1407" s="12">
        <f>IF(AND(C1407="",F1407=""),"",IF(C1407="","사번 미기재",IF(ISNA(MATCH(C1407,'연차관리대장'!$A$5:$A$204,0)),"대장에 없는 사번",IF(A1407="","사용일 미기재",IF(AND(F1407="연차",G1407=""),"일수 미기재",IF(AND(G1407&lt;&gt;"",ISNUMBER(SEARCH("반차",F1407)),N(G1407)&lt;&gt;0.5),"반차는 0.5일",""))))))</f>
        <v/>
      </c>
    </row>
    <row r="1408">
      <c r="A1408" s="7" t="n"/>
      <c r="B1408" s="7" t="n"/>
      <c r="C1408" s="12" t="n"/>
      <c r="D1408" s="12">
        <f>IF(C1408="","",IFERROR(INDEX('연차관리대장'!$B$5:$B$204,MATCH(C1408,'연차관리대장'!$A$5:$A$204,0)),""))</f>
        <v/>
      </c>
      <c r="E1408" s="12">
        <f>IF(C1408="","",IFERROR(INDEX('연차관리대장'!$C$5:$C$204,MATCH(C1408,'연차관리대장'!$A$5:$A$204,0)),""))</f>
        <v/>
      </c>
      <c r="F1408" s="12" t="n"/>
      <c r="G1408" s="12" t="n"/>
      <c r="H1408" s="12">
        <f>IF(F1408="","",IF(OR(F1408="오전 반차",F1408="오후 반차"),0.5,IF(F1408="연차",N(G1408),0)))</f>
        <v/>
      </c>
      <c r="I1408" s="7" t="n"/>
      <c r="J1408" s="12" t="n"/>
      <c r="K1408" s="12" t="n"/>
      <c r="L1408" s="14" t="n"/>
      <c r="M1408" s="12">
        <f>IF(AND(C1408="",F1408=""),"",IF(C1408="","사번 미기재",IF(ISNA(MATCH(C1408,'연차관리대장'!$A$5:$A$204,0)),"대장에 없는 사번",IF(A1408="","사용일 미기재",IF(AND(F1408="연차",G1408=""),"일수 미기재",IF(AND(G1408&lt;&gt;"",ISNUMBER(SEARCH("반차",F1408)),N(G1408)&lt;&gt;0.5),"반차는 0.5일",""))))))</f>
        <v/>
      </c>
    </row>
    <row r="1409">
      <c r="A1409" s="7" t="n"/>
      <c r="B1409" s="7" t="n"/>
      <c r="C1409" s="12" t="n"/>
      <c r="D1409" s="12">
        <f>IF(C1409="","",IFERROR(INDEX('연차관리대장'!$B$5:$B$204,MATCH(C1409,'연차관리대장'!$A$5:$A$204,0)),""))</f>
        <v/>
      </c>
      <c r="E1409" s="12">
        <f>IF(C1409="","",IFERROR(INDEX('연차관리대장'!$C$5:$C$204,MATCH(C1409,'연차관리대장'!$A$5:$A$204,0)),""))</f>
        <v/>
      </c>
      <c r="F1409" s="12" t="n"/>
      <c r="G1409" s="12" t="n"/>
      <c r="H1409" s="12">
        <f>IF(F1409="","",IF(OR(F1409="오전 반차",F1409="오후 반차"),0.5,IF(F1409="연차",N(G1409),0)))</f>
        <v/>
      </c>
      <c r="I1409" s="7" t="n"/>
      <c r="J1409" s="12" t="n"/>
      <c r="K1409" s="12" t="n"/>
      <c r="L1409" s="14" t="n"/>
      <c r="M1409" s="12">
        <f>IF(AND(C1409="",F1409=""),"",IF(C1409="","사번 미기재",IF(ISNA(MATCH(C1409,'연차관리대장'!$A$5:$A$204,0)),"대장에 없는 사번",IF(A1409="","사용일 미기재",IF(AND(F1409="연차",G1409=""),"일수 미기재",IF(AND(G1409&lt;&gt;"",ISNUMBER(SEARCH("반차",F1409)),N(G1409)&lt;&gt;0.5),"반차는 0.5일",""))))))</f>
        <v/>
      </c>
    </row>
    <row r="1410">
      <c r="A1410" s="7" t="n"/>
      <c r="B1410" s="7" t="n"/>
      <c r="C1410" s="12" t="n"/>
      <c r="D1410" s="12">
        <f>IF(C1410="","",IFERROR(INDEX('연차관리대장'!$B$5:$B$204,MATCH(C1410,'연차관리대장'!$A$5:$A$204,0)),""))</f>
        <v/>
      </c>
      <c r="E1410" s="12">
        <f>IF(C1410="","",IFERROR(INDEX('연차관리대장'!$C$5:$C$204,MATCH(C1410,'연차관리대장'!$A$5:$A$204,0)),""))</f>
        <v/>
      </c>
      <c r="F1410" s="12" t="n"/>
      <c r="G1410" s="12" t="n"/>
      <c r="H1410" s="12">
        <f>IF(F1410="","",IF(OR(F1410="오전 반차",F1410="오후 반차"),0.5,IF(F1410="연차",N(G1410),0)))</f>
        <v/>
      </c>
      <c r="I1410" s="7" t="n"/>
      <c r="J1410" s="12" t="n"/>
      <c r="K1410" s="12" t="n"/>
      <c r="L1410" s="14" t="n"/>
      <c r="M1410" s="12">
        <f>IF(AND(C1410="",F1410=""),"",IF(C1410="","사번 미기재",IF(ISNA(MATCH(C1410,'연차관리대장'!$A$5:$A$204,0)),"대장에 없는 사번",IF(A1410="","사용일 미기재",IF(AND(F1410="연차",G1410=""),"일수 미기재",IF(AND(G1410&lt;&gt;"",ISNUMBER(SEARCH("반차",F1410)),N(G1410)&lt;&gt;0.5),"반차는 0.5일",""))))))</f>
        <v/>
      </c>
    </row>
    <row r="1411">
      <c r="A1411" s="7" t="n"/>
      <c r="B1411" s="7" t="n"/>
      <c r="C1411" s="12" t="n"/>
      <c r="D1411" s="12">
        <f>IF(C1411="","",IFERROR(INDEX('연차관리대장'!$B$5:$B$204,MATCH(C1411,'연차관리대장'!$A$5:$A$204,0)),""))</f>
        <v/>
      </c>
      <c r="E1411" s="12">
        <f>IF(C1411="","",IFERROR(INDEX('연차관리대장'!$C$5:$C$204,MATCH(C1411,'연차관리대장'!$A$5:$A$204,0)),""))</f>
        <v/>
      </c>
      <c r="F1411" s="12" t="n"/>
      <c r="G1411" s="12" t="n"/>
      <c r="H1411" s="12">
        <f>IF(F1411="","",IF(OR(F1411="오전 반차",F1411="오후 반차"),0.5,IF(F1411="연차",N(G1411),0)))</f>
        <v/>
      </c>
      <c r="I1411" s="7" t="n"/>
      <c r="J1411" s="12" t="n"/>
      <c r="K1411" s="12" t="n"/>
      <c r="L1411" s="14" t="n"/>
      <c r="M1411" s="12">
        <f>IF(AND(C1411="",F1411=""),"",IF(C1411="","사번 미기재",IF(ISNA(MATCH(C1411,'연차관리대장'!$A$5:$A$204,0)),"대장에 없는 사번",IF(A1411="","사용일 미기재",IF(AND(F1411="연차",G1411=""),"일수 미기재",IF(AND(G1411&lt;&gt;"",ISNUMBER(SEARCH("반차",F1411)),N(G1411)&lt;&gt;0.5),"반차는 0.5일",""))))))</f>
        <v/>
      </c>
    </row>
    <row r="1412">
      <c r="A1412" s="7" t="n"/>
      <c r="B1412" s="7" t="n"/>
      <c r="C1412" s="12" t="n"/>
      <c r="D1412" s="12">
        <f>IF(C1412="","",IFERROR(INDEX('연차관리대장'!$B$5:$B$204,MATCH(C1412,'연차관리대장'!$A$5:$A$204,0)),""))</f>
        <v/>
      </c>
      <c r="E1412" s="12">
        <f>IF(C1412="","",IFERROR(INDEX('연차관리대장'!$C$5:$C$204,MATCH(C1412,'연차관리대장'!$A$5:$A$204,0)),""))</f>
        <v/>
      </c>
      <c r="F1412" s="12" t="n"/>
      <c r="G1412" s="12" t="n"/>
      <c r="H1412" s="12">
        <f>IF(F1412="","",IF(OR(F1412="오전 반차",F1412="오후 반차"),0.5,IF(F1412="연차",N(G1412),0)))</f>
        <v/>
      </c>
      <c r="I1412" s="7" t="n"/>
      <c r="J1412" s="12" t="n"/>
      <c r="K1412" s="12" t="n"/>
      <c r="L1412" s="14" t="n"/>
      <c r="M1412" s="12">
        <f>IF(AND(C1412="",F1412=""),"",IF(C1412="","사번 미기재",IF(ISNA(MATCH(C1412,'연차관리대장'!$A$5:$A$204,0)),"대장에 없는 사번",IF(A1412="","사용일 미기재",IF(AND(F1412="연차",G1412=""),"일수 미기재",IF(AND(G1412&lt;&gt;"",ISNUMBER(SEARCH("반차",F1412)),N(G1412)&lt;&gt;0.5),"반차는 0.5일",""))))))</f>
        <v/>
      </c>
    </row>
    <row r="1413">
      <c r="A1413" s="7" t="n"/>
      <c r="B1413" s="7" t="n"/>
      <c r="C1413" s="12" t="n"/>
      <c r="D1413" s="12">
        <f>IF(C1413="","",IFERROR(INDEX('연차관리대장'!$B$5:$B$204,MATCH(C1413,'연차관리대장'!$A$5:$A$204,0)),""))</f>
        <v/>
      </c>
      <c r="E1413" s="12">
        <f>IF(C1413="","",IFERROR(INDEX('연차관리대장'!$C$5:$C$204,MATCH(C1413,'연차관리대장'!$A$5:$A$204,0)),""))</f>
        <v/>
      </c>
      <c r="F1413" s="12" t="n"/>
      <c r="G1413" s="12" t="n"/>
      <c r="H1413" s="12">
        <f>IF(F1413="","",IF(OR(F1413="오전 반차",F1413="오후 반차"),0.5,IF(F1413="연차",N(G1413),0)))</f>
        <v/>
      </c>
      <c r="I1413" s="7" t="n"/>
      <c r="J1413" s="12" t="n"/>
      <c r="K1413" s="12" t="n"/>
      <c r="L1413" s="14" t="n"/>
      <c r="M1413" s="12">
        <f>IF(AND(C1413="",F1413=""),"",IF(C1413="","사번 미기재",IF(ISNA(MATCH(C1413,'연차관리대장'!$A$5:$A$204,0)),"대장에 없는 사번",IF(A1413="","사용일 미기재",IF(AND(F1413="연차",G1413=""),"일수 미기재",IF(AND(G1413&lt;&gt;"",ISNUMBER(SEARCH("반차",F1413)),N(G1413)&lt;&gt;0.5),"반차는 0.5일",""))))))</f>
        <v/>
      </c>
    </row>
    <row r="1414">
      <c r="A1414" s="7" t="n"/>
      <c r="B1414" s="7" t="n"/>
      <c r="C1414" s="12" t="n"/>
      <c r="D1414" s="12">
        <f>IF(C1414="","",IFERROR(INDEX('연차관리대장'!$B$5:$B$204,MATCH(C1414,'연차관리대장'!$A$5:$A$204,0)),""))</f>
        <v/>
      </c>
      <c r="E1414" s="12">
        <f>IF(C1414="","",IFERROR(INDEX('연차관리대장'!$C$5:$C$204,MATCH(C1414,'연차관리대장'!$A$5:$A$204,0)),""))</f>
        <v/>
      </c>
      <c r="F1414" s="12" t="n"/>
      <c r="G1414" s="12" t="n"/>
      <c r="H1414" s="12">
        <f>IF(F1414="","",IF(OR(F1414="오전 반차",F1414="오후 반차"),0.5,IF(F1414="연차",N(G1414),0)))</f>
        <v/>
      </c>
      <c r="I1414" s="7" t="n"/>
      <c r="J1414" s="12" t="n"/>
      <c r="K1414" s="12" t="n"/>
      <c r="L1414" s="14" t="n"/>
      <c r="M1414" s="12">
        <f>IF(AND(C1414="",F1414=""),"",IF(C1414="","사번 미기재",IF(ISNA(MATCH(C1414,'연차관리대장'!$A$5:$A$204,0)),"대장에 없는 사번",IF(A1414="","사용일 미기재",IF(AND(F1414="연차",G1414=""),"일수 미기재",IF(AND(G1414&lt;&gt;"",ISNUMBER(SEARCH("반차",F1414)),N(G1414)&lt;&gt;0.5),"반차는 0.5일",""))))))</f>
        <v/>
      </c>
    </row>
    <row r="1415">
      <c r="A1415" s="7" t="n"/>
      <c r="B1415" s="7" t="n"/>
      <c r="C1415" s="12" t="n"/>
      <c r="D1415" s="12">
        <f>IF(C1415="","",IFERROR(INDEX('연차관리대장'!$B$5:$B$204,MATCH(C1415,'연차관리대장'!$A$5:$A$204,0)),""))</f>
        <v/>
      </c>
      <c r="E1415" s="12">
        <f>IF(C1415="","",IFERROR(INDEX('연차관리대장'!$C$5:$C$204,MATCH(C1415,'연차관리대장'!$A$5:$A$204,0)),""))</f>
        <v/>
      </c>
      <c r="F1415" s="12" t="n"/>
      <c r="G1415" s="12" t="n"/>
      <c r="H1415" s="12">
        <f>IF(F1415="","",IF(OR(F1415="오전 반차",F1415="오후 반차"),0.5,IF(F1415="연차",N(G1415),0)))</f>
        <v/>
      </c>
      <c r="I1415" s="7" t="n"/>
      <c r="J1415" s="12" t="n"/>
      <c r="K1415" s="12" t="n"/>
      <c r="L1415" s="14" t="n"/>
      <c r="M1415" s="12">
        <f>IF(AND(C1415="",F1415=""),"",IF(C1415="","사번 미기재",IF(ISNA(MATCH(C1415,'연차관리대장'!$A$5:$A$204,0)),"대장에 없는 사번",IF(A1415="","사용일 미기재",IF(AND(F1415="연차",G1415=""),"일수 미기재",IF(AND(G1415&lt;&gt;"",ISNUMBER(SEARCH("반차",F1415)),N(G1415)&lt;&gt;0.5),"반차는 0.5일",""))))))</f>
        <v/>
      </c>
    </row>
    <row r="1416">
      <c r="A1416" s="7" t="n"/>
      <c r="B1416" s="7" t="n"/>
      <c r="C1416" s="12" t="n"/>
      <c r="D1416" s="12">
        <f>IF(C1416="","",IFERROR(INDEX('연차관리대장'!$B$5:$B$204,MATCH(C1416,'연차관리대장'!$A$5:$A$204,0)),""))</f>
        <v/>
      </c>
      <c r="E1416" s="12">
        <f>IF(C1416="","",IFERROR(INDEX('연차관리대장'!$C$5:$C$204,MATCH(C1416,'연차관리대장'!$A$5:$A$204,0)),""))</f>
        <v/>
      </c>
      <c r="F1416" s="12" t="n"/>
      <c r="G1416" s="12" t="n"/>
      <c r="H1416" s="12">
        <f>IF(F1416="","",IF(OR(F1416="오전 반차",F1416="오후 반차"),0.5,IF(F1416="연차",N(G1416),0)))</f>
        <v/>
      </c>
      <c r="I1416" s="7" t="n"/>
      <c r="J1416" s="12" t="n"/>
      <c r="K1416" s="12" t="n"/>
      <c r="L1416" s="14" t="n"/>
      <c r="M1416" s="12">
        <f>IF(AND(C1416="",F1416=""),"",IF(C1416="","사번 미기재",IF(ISNA(MATCH(C1416,'연차관리대장'!$A$5:$A$204,0)),"대장에 없는 사번",IF(A1416="","사용일 미기재",IF(AND(F1416="연차",G1416=""),"일수 미기재",IF(AND(G1416&lt;&gt;"",ISNUMBER(SEARCH("반차",F1416)),N(G1416)&lt;&gt;0.5),"반차는 0.5일",""))))))</f>
        <v/>
      </c>
    </row>
    <row r="1417">
      <c r="A1417" s="7" t="n"/>
      <c r="B1417" s="7" t="n"/>
      <c r="C1417" s="12" t="n"/>
      <c r="D1417" s="12">
        <f>IF(C1417="","",IFERROR(INDEX('연차관리대장'!$B$5:$B$204,MATCH(C1417,'연차관리대장'!$A$5:$A$204,0)),""))</f>
        <v/>
      </c>
      <c r="E1417" s="12">
        <f>IF(C1417="","",IFERROR(INDEX('연차관리대장'!$C$5:$C$204,MATCH(C1417,'연차관리대장'!$A$5:$A$204,0)),""))</f>
        <v/>
      </c>
      <c r="F1417" s="12" t="n"/>
      <c r="G1417" s="12" t="n"/>
      <c r="H1417" s="12">
        <f>IF(F1417="","",IF(OR(F1417="오전 반차",F1417="오후 반차"),0.5,IF(F1417="연차",N(G1417),0)))</f>
        <v/>
      </c>
      <c r="I1417" s="7" t="n"/>
      <c r="J1417" s="12" t="n"/>
      <c r="K1417" s="12" t="n"/>
      <c r="L1417" s="14" t="n"/>
      <c r="M1417" s="12">
        <f>IF(AND(C1417="",F1417=""),"",IF(C1417="","사번 미기재",IF(ISNA(MATCH(C1417,'연차관리대장'!$A$5:$A$204,0)),"대장에 없는 사번",IF(A1417="","사용일 미기재",IF(AND(F1417="연차",G1417=""),"일수 미기재",IF(AND(G1417&lt;&gt;"",ISNUMBER(SEARCH("반차",F1417)),N(G1417)&lt;&gt;0.5),"반차는 0.5일",""))))))</f>
        <v/>
      </c>
    </row>
    <row r="1418">
      <c r="A1418" s="7" t="n"/>
      <c r="B1418" s="7" t="n"/>
      <c r="C1418" s="12" t="n"/>
      <c r="D1418" s="12">
        <f>IF(C1418="","",IFERROR(INDEX('연차관리대장'!$B$5:$B$204,MATCH(C1418,'연차관리대장'!$A$5:$A$204,0)),""))</f>
        <v/>
      </c>
      <c r="E1418" s="12">
        <f>IF(C1418="","",IFERROR(INDEX('연차관리대장'!$C$5:$C$204,MATCH(C1418,'연차관리대장'!$A$5:$A$204,0)),""))</f>
        <v/>
      </c>
      <c r="F1418" s="12" t="n"/>
      <c r="G1418" s="12" t="n"/>
      <c r="H1418" s="12">
        <f>IF(F1418="","",IF(OR(F1418="오전 반차",F1418="오후 반차"),0.5,IF(F1418="연차",N(G1418),0)))</f>
        <v/>
      </c>
      <c r="I1418" s="7" t="n"/>
      <c r="J1418" s="12" t="n"/>
      <c r="K1418" s="12" t="n"/>
      <c r="L1418" s="14" t="n"/>
      <c r="M1418" s="12">
        <f>IF(AND(C1418="",F1418=""),"",IF(C1418="","사번 미기재",IF(ISNA(MATCH(C1418,'연차관리대장'!$A$5:$A$204,0)),"대장에 없는 사번",IF(A1418="","사용일 미기재",IF(AND(F1418="연차",G1418=""),"일수 미기재",IF(AND(G1418&lt;&gt;"",ISNUMBER(SEARCH("반차",F1418)),N(G1418)&lt;&gt;0.5),"반차는 0.5일",""))))))</f>
        <v/>
      </c>
    </row>
    <row r="1419">
      <c r="A1419" s="7" t="n"/>
      <c r="B1419" s="7" t="n"/>
      <c r="C1419" s="12" t="n"/>
      <c r="D1419" s="12">
        <f>IF(C1419="","",IFERROR(INDEX('연차관리대장'!$B$5:$B$204,MATCH(C1419,'연차관리대장'!$A$5:$A$204,0)),""))</f>
        <v/>
      </c>
      <c r="E1419" s="12">
        <f>IF(C1419="","",IFERROR(INDEX('연차관리대장'!$C$5:$C$204,MATCH(C1419,'연차관리대장'!$A$5:$A$204,0)),""))</f>
        <v/>
      </c>
      <c r="F1419" s="12" t="n"/>
      <c r="G1419" s="12" t="n"/>
      <c r="H1419" s="12">
        <f>IF(F1419="","",IF(OR(F1419="오전 반차",F1419="오후 반차"),0.5,IF(F1419="연차",N(G1419),0)))</f>
        <v/>
      </c>
      <c r="I1419" s="7" t="n"/>
      <c r="J1419" s="12" t="n"/>
      <c r="K1419" s="12" t="n"/>
      <c r="L1419" s="14" t="n"/>
      <c r="M1419" s="12">
        <f>IF(AND(C1419="",F1419=""),"",IF(C1419="","사번 미기재",IF(ISNA(MATCH(C1419,'연차관리대장'!$A$5:$A$204,0)),"대장에 없는 사번",IF(A1419="","사용일 미기재",IF(AND(F1419="연차",G1419=""),"일수 미기재",IF(AND(G1419&lt;&gt;"",ISNUMBER(SEARCH("반차",F1419)),N(G1419)&lt;&gt;0.5),"반차는 0.5일",""))))))</f>
        <v/>
      </c>
    </row>
    <row r="1420">
      <c r="A1420" s="7" t="n"/>
      <c r="B1420" s="7" t="n"/>
      <c r="C1420" s="12" t="n"/>
      <c r="D1420" s="12">
        <f>IF(C1420="","",IFERROR(INDEX('연차관리대장'!$B$5:$B$204,MATCH(C1420,'연차관리대장'!$A$5:$A$204,0)),""))</f>
        <v/>
      </c>
      <c r="E1420" s="12">
        <f>IF(C1420="","",IFERROR(INDEX('연차관리대장'!$C$5:$C$204,MATCH(C1420,'연차관리대장'!$A$5:$A$204,0)),""))</f>
        <v/>
      </c>
      <c r="F1420" s="12" t="n"/>
      <c r="G1420" s="12" t="n"/>
      <c r="H1420" s="12">
        <f>IF(F1420="","",IF(OR(F1420="오전 반차",F1420="오후 반차"),0.5,IF(F1420="연차",N(G1420),0)))</f>
        <v/>
      </c>
      <c r="I1420" s="7" t="n"/>
      <c r="J1420" s="12" t="n"/>
      <c r="K1420" s="12" t="n"/>
      <c r="L1420" s="14" t="n"/>
      <c r="M1420" s="12">
        <f>IF(AND(C1420="",F1420=""),"",IF(C1420="","사번 미기재",IF(ISNA(MATCH(C1420,'연차관리대장'!$A$5:$A$204,0)),"대장에 없는 사번",IF(A1420="","사용일 미기재",IF(AND(F1420="연차",G1420=""),"일수 미기재",IF(AND(G1420&lt;&gt;"",ISNUMBER(SEARCH("반차",F1420)),N(G1420)&lt;&gt;0.5),"반차는 0.5일",""))))))</f>
        <v/>
      </c>
    </row>
    <row r="1421">
      <c r="A1421" s="7" t="n"/>
      <c r="B1421" s="7" t="n"/>
      <c r="C1421" s="12" t="n"/>
      <c r="D1421" s="12">
        <f>IF(C1421="","",IFERROR(INDEX('연차관리대장'!$B$5:$B$204,MATCH(C1421,'연차관리대장'!$A$5:$A$204,0)),""))</f>
        <v/>
      </c>
      <c r="E1421" s="12">
        <f>IF(C1421="","",IFERROR(INDEX('연차관리대장'!$C$5:$C$204,MATCH(C1421,'연차관리대장'!$A$5:$A$204,0)),""))</f>
        <v/>
      </c>
      <c r="F1421" s="12" t="n"/>
      <c r="G1421" s="12" t="n"/>
      <c r="H1421" s="12">
        <f>IF(F1421="","",IF(OR(F1421="오전 반차",F1421="오후 반차"),0.5,IF(F1421="연차",N(G1421),0)))</f>
        <v/>
      </c>
      <c r="I1421" s="7" t="n"/>
      <c r="J1421" s="12" t="n"/>
      <c r="K1421" s="12" t="n"/>
      <c r="L1421" s="14" t="n"/>
      <c r="M1421" s="12">
        <f>IF(AND(C1421="",F1421=""),"",IF(C1421="","사번 미기재",IF(ISNA(MATCH(C1421,'연차관리대장'!$A$5:$A$204,0)),"대장에 없는 사번",IF(A1421="","사용일 미기재",IF(AND(F1421="연차",G1421=""),"일수 미기재",IF(AND(G1421&lt;&gt;"",ISNUMBER(SEARCH("반차",F1421)),N(G1421)&lt;&gt;0.5),"반차는 0.5일",""))))))</f>
        <v/>
      </c>
    </row>
    <row r="1422">
      <c r="A1422" s="7" t="n"/>
      <c r="B1422" s="7" t="n"/>
      <c r="C1422" s="12" t="n"/>
      <c r="D1422" s="12">
        <f>IF(C1422="","",IFERROR(INDEX('연차관리대장'!$B$5:$B$204,MATCH(C1422,'연차관리대장'!$A$5:$A$204,0)),""))</f>
        <v/>
      </c>
      <c r="E1422" s="12">
        <f>IF(C1422="","",IFERROR(INDEX('연차관리대장'!$C$5:$C$204,MATCH(C1422,'연차관리대장'!$A$5:$A$204,0)),""))</f>
        <v/>
      </c>
      <c r="F1422" s="12" t="n"/>
      <c r="G1422" s="12" t="n"/>
      <c r="H1422" s="12">
        <f>IF(F1422="","",IF(OR(F1422="오전 반차",F1422="오후 반차"),0.5,IF(F1422="연차",N(G1422),0)))</f>
        <v/>
      </c>
      <c r="I1422" s="7" t="n"/>
      <c r="J1422" s="12" t="n"/>
      <c r="K1422" s="12" t="n"/>
      <c r="L1422" s="14" t="n"/>
      <c r="M1422" s="12">
        <f>IF(AND(C1422="",F1422=""),"",IF(C1422="","사번 미기재",IF(ISNA(MATCH(C1422,'연차관리대장'!$A$5:$A$204,0)),"대장에 없는 사번",IF(A1422="","사용일 미기재",IF(AND(F1422="연차",G1422=""),"일수 미기재",IF(AND(G1422&lt;&gt;"",ISNUMBER(SEARCH("반차",F1422)),N(G1422)&lt;&gt;0.5),"반차는 0.5일",""))))))</f>
        <v/>
      </c>
    </row>
    <row r="1423">
      <c r="A1423" s="7" t="n"/>
      <c r="B1423" s="7" t="n"/>
      <c r="C1423" s="12" t="n"/>
      <c r="D1423" s="12">
        <f>IF(C1423="","",IFERROR(INDEX('연차관리대장'!$B$5:$B$204,MATCH(C1423,'연차관리대장'!$A$5:$A$204,0)),""))</f>
        <v/>
      </c>
      <c r="E1423" s="12">
        <f>IF(C1423="","",IFERROR(INDEX('연차관리대장'!$C$5:$C$204,MATCH(C1423,'연차관리대장'!$A$5:$A$204,0)),""))</f>
        <v/>
      </c>
      <c r="F1423" s="12" t="n"/>
      <c r="G1423" s="12" t="n"/>
      <c r="H1423" s="12">
        <f>IF(F1423="","",IF(OR(F1423="오전 반차",F1423="오후 반차"),0.5,IF(F1423="연차",N(G1423),0)))</f>
        <v/>
      </c>
      <c r="I1423" s="7" t="n"/>
      <c r="J1423" s="12" t="n"/>
      <c r="K1423" s="12" t="n"/>
      <c r="L1423" s="14" t="n"/>
      <c r="M1423" s="12">
        <f>IF(AND(C1423="",F1423=""),"",IF(C1423="","사번 미기재",IF(ISNA(MATCH(C1423,'연차관리대장'!$A$5:$A$204,0)),"대장에 없는 사번",IF(A1423="","사용일 미기재",IF(AND(F1423="연차",G1423=""),"일수 미기재",IF(AND(G1423&lt;&gt;"",ISNUMBER(SEARCH("반차",F1423)),N(G1423)&lt;&gt;0.5),"반차는 0.5일",""))))))</f>
        <v/>
      </c>
    </row>
    <row r="1424">
      <c r="A1424" s="7" t="n"/>
      <c r="B1424" s="7" t="n"/>
      <c r="C1424" s="12" t="n"/>
      <c r="D1424" s="12">
        <f>IF(C1424="","",IFERROR(INDEX('연차관리대장'!$B$5:$B$204,MATCH(C1424,'연차관리대장'!$A$5:$A$204,0)),""))</f>
        <v/>
      </c>
      <c r="E1424" s="12">
        <f>IF(C1424="","",IFERROR(INDEX('연차관리대장'!$C$5:$C$204,MATCH(C1424,'연차관리대장'!$A$5:$A$204,0)),""))</f>
        <v/>
      </c>
      <c r="F1424" s="12" t="n"/>
      <c r="G1424" s="12" t="n"/>
      <c r="H1424" s="12">
        <f>IF(F1424="","",IF(OR(F1424="오전 반차",F1424="오후 반차"),0.5,IF(F1424="연차",N(G1424),0)))</f>
        <v/>
      </c>
      <c r="I1424" s="7" t="n"/>
      <c r="J1424" s="12" t="n"/>
      <c r="K1424" s="12" t="n"/>
      <c r="L1424" s="14" t="n"/>
      <c r="M1424" s="12">
        <f>IF(AND(C1424="",F1424=""),"",IF(C1424="","사번 미기재",IF(ISNA(MATCH(C1424,'연차관리대장'!$A$5:$A$204,0)),"대장에 없는 사번",IF(A1424="","사용일 미기재",IF(AND(F1424="연차",G1424=""),"일수 미기재",IF(AND(G1424&lt;&gt;"",ISNUMBER(SEARCH("반차",F1424)),N(G1424)&lt;&gt;0.5),"반차는 0.5일",""))))))</f>
        <v/>
      </c>
    </row>
    <row r="1425">
      <c r="A1425" s="7" t="n"/>
      <c r="B1425" s="7" t="n"/>
      <c r="C1425" s="12" t="n"/>
      <c r="D1425" s="12">
        <f>IF(C1425="","",IFERROR(INDEX('연차관리대장'!$B$5:$B$204,MATCH(C1425,'연차관리대장'!$A$5:$A$204,0)),""))</f>
        <v/>
      </c>
      <c r="E1425" s="12">
        <f>IF(C1425="","",IFERROR(INDEX('연차관리대장'!$C$5:$C$204,MATCH(C1425,'연차관리대장'!$A$5:$A$204,0)),""))</f>
        <v/>
      </c>
      <c r="F1425" s="12" t="n"/>
      <c r="G1425" s="12" t="n"/>
      <c r="H1425" s="12">
        <f>IF(F1425="","",IF(OR(F1425="오전 반차",F1425="오후 반차"),0.5,IF(F1425="연차",N(G1425),0)))</f>
        <v/>
      </c>
      <c r="I1425" s="7" t="n"/>
      <c r="J1425" s="12" t="n"/>
      <c r="K1425" s="12" t="n"/>
      <c r="L1425" s="14" t="n"/>
      <c r="M1425" s="12">
        <f>IF(AND(C1425="",F1425=""),"",IF(C1425="","사번 미기재",IF(ISNA(MATCH(C1425,'연차관리대장'!$A$5:$A$204,0)),"대장에 없는 사번",IF(A1425="","사용일 미기재",IF(AND(F1425="연차",G1425=""),"일수 미기재",IF(AND(G1425&lt;&gt;"",ISNUMBER(SEARCH("반차",F1425)),N(G1425)&lt;&gt;0.5),"반차는 0.5일",""))))))</f>
        <v/>
      </c>
    </row>
    <row r="1426">
      <c r="A1426" s="7" t="n"/>
      <c r="B1426" s="7" t="n"/>
      <c r="C1426" s="12" t="n"/>
      <c r="D1426" s="12">
        <f>IF(C1426="","",IFERROR(INDEX('연차관리대장'!$B$5:$B$204,MATCH(C1426,'연차관리대장'!$A$5:$A$204,0)),""))</f>
        <v/>
      </c>
      <c r="E1426" s="12">
        <f>IF(C1426="","",IFERROR(INDEX('연차관리대장'!$C$5:$C$204,MATCH(C1426,'연차관리대장'!$A$5:$A$204,0)),""))</f>
        <v/>
      </c>
      <c r="F1426" s="12" t="n"/>
      <c r="G1426" s="12" t="n"/>
      <c r="H1426" s="12">
        <f>IF(F1426="","",IF(OR(F1426="오전 반차",F1426="오후 반차"),0.5,IF(F1426="연차",N(G1426),0)))</f>
        <v/>
      </c>
      <c r="I1426" s="7" t="n"/>
      <c r="J1426" s="12" t="n"/>
      <c r="K1426" s="12" t="n"/>
      <c r="L1426" s="14" t="n"/>
      <c r="M1426" s="12">
        <f>IF(AND(C1426="",F1426=""),"",IF(C1426="","사번 미기재",IF(ISNA(MATCH(C1426,'연차관리대장'!$A$5:$A$204,0)),"대장에 없는 사번",IF(A1426="","사용일 미기재",IF(AND(F1426="연차",G1426=""),"일수 미기재",IF(AND(G1426&lt;&gt;"",ISNUMBER(SEARCH("반차",F1426)),N(G1426)&lt;&gt;0.5),"반차는 0.5일",""))))))</f>
        <v/>
      </c>
    </row>
    <row r="1427">
      <c r="A1427" s="7" t="n"/>
      <c r="B1427" s="7" t="n"/>
      <c r="C1427" s="12" t="n"/>
      <c r="D1427" s="12">
        <f>IF(C1427="","",IFERROR(INDEX('연차관리대장'!$B$5:$B$204,MATCH(C1427,'연차관리대장'!$A$5:$A$204,0)),""))</f>
        <v/>
      </c>
      <c r="E1427" s="12">
        <f>IF(C1427="","",IFERROR(INDEX('연차관리대장'!$C$5:$C$204,MATCH(C1427,'연차관리대장'!$A$5:$A$204,0)),""))</f>
        <v/>
      </c>
      <c r="F1427" s="12" t="n"/>
      <c r="G1427" s="12" t="n"/>
      <c r="H1427" s="12">
        <f>IF(F1427="","",IF(OR(F1427="오전 반차",F1427="오후 반차"),0.5,IF(F1427="연차",N(G1427),0)))</f>
        <v/>
      </c>
      <c r="I1427" s="7" t="n"/>
      <c r="J1427" s="12" t="n"/>
      <c r="K1427" s="12" t="n"/>
      <c r="L1427" s="14" t="n"/>
      <c r="M1427" s="12">
        <f>IF(AND(C1427="",F1427=""),"",IF(C1427="","사번 미기재",IF(ISNA(MATCH(C1427,'연차관리대장'!$A$5:$A$204,0)),"대장에 없는 사번",IF(A1427="","사용일 미기재",IF(AND(F1427="연차",G1427=""),"일수 미기재",IF(AND(G1427&lt;&gt;"",ISNUMBER(SEARCH("반차",F1427)),N(G1427)&lt;&gt;0.5),"반차는 0.5일",""))))))</f>
        <v/>
      </c>
    </row>
    <row r="1428">
      <c r="A1428" s="7" t="n"/>
      <c r="B1428" s="7" t="n"/>
      <c r="C1428" s="12" t="n"/>
      <c r="D1428" s="12">
        <f>IF(C1428="","",IFERROR(INDEX('연차관리대장'!$B$5:$B$204,MATCH(C1428,'연차관리대장'!$A$5:$A$204,0)),""))</f>
        <v/>
      </c>
      <c r="E1428" s="12">
        <f>IF(C1428="","",IFERROR(INDEX('연차관리대장'!$C$5:$C$204,MATCH(C1428,'연차관리대장'!$A$5:$A$204,0)),""))</f>
        <v/>
      </c>
      <c r="F1428" s="12" t="n"/>
      <c r="G1428" s="12" t="n"/>
      <c r="H1428" s="12">
        <f>IF(F1428="","",IF(OR(F1428="오전 반차",F1428="오후 반차"),0.5,IF(F1428="연차",N(G1428),0)))</f>
        <v/>
      </c>
      <c r="I1428" s="7" t="n"/>
      <c r="J1428" s="12" t="n"/>
      <c r="K1428" s="12" t="n"/>
      <c r="L1428" s="14" t="n"/>
      <c r="M1428" s="12">
        <f>IF(AND(C1428="",F1428=""),"",IF(C1428="","사번 미기재",IF(ISNA(MATCH(C1428,'연차관리대장'!$A$5:$A$204,0)),"대장에 없는 사번",IF(A1428="","사용일 미기재",IF(AND(F1428="연차",G1428=""),"일수 미기재",IF(AND(G1428&lt;&gt;"",ISNUMBER(SEARCH("반차",F1428)),N(G1428)&lt;&gt;0.5),"반차는 0.5일",""))))))</f>
        <v/>
      </c>
    </row>
    <row r="1429">
      <c r="A1429" s="7" t="n"/>
      <c r="B1429" s="7" t="n"/>
      <c r="C1429" s="12" t="n"/>
      <c r="D1429" s="12">
        <f>IF(C1429="","",IFERROR(INDEX('연차관리대장'!$B$5:$B$204,MATCH(C1429,'연차관리대장'!$A$5:$A$204,0)),""))</f>
        <v/>
      </c>
      <c r="E1429" s="12">
        <f>IF(C1429="","",IFERROR(INDEX('연차관리대장'!$C$5:$C$204,MATCH(C1429,'연차관리대장'!$A$5:$A$204,0)),""))</f>
        <v/>
      </c>
      <c r="F1429" s="12" t="n"/>
      <c r="G1429" s="12" t="n"/>
      <c r="H1429" s="12">
        <f>IF(F1429="","",IF(OR(F1429="오전 반차",F1429="오후 반차"),0.5,IF(F1429="연차",N(G1429),0)))</f>
        <v/>
      </c>
      <c r="I1429" s="7" t="n"/>
      <c r="J1429" s="12" t="n"/>
      <c r="K1429" s="12" t="n"/>
      <c r="L1429" s="14" t="n"/>
      <c r="M1429" s="12">
        <f>IF(AND(C1429="",F1429=""),"",IF(C1429="","사번 미기재",IF(ISNA(MATCH(C1429,'연차관리대장'!$A$5:$A$204,0)),"대장에 없는 사번",IF(A1429="","사용일 미기재",IF(AND(F1429="연차",G1429=""),"일수 미기재",IF(AND(G1429&lt;&gt;"",ISNUMBER(SEARCH("반차",F1429)),N(G1429)&lt;&gt;0.5),"반차는 0.5일",""))))))</f>
        <v/>
      </c>
    </row>
    <row r="1430">
      <c r="A1430" s="7" t="n"/>
      <c r="B1430" s="7" t="n"/>
      <c r="C1430" s="12" t="n"/>
      <c r="D1430" s="12">
        <f>IF(C1430="","",IFERROR(INDEX('연차관리대장'!$B$5:$B$204,MATCH(C1430,'연차관리대장'!$A$5:$A$204,0)),""))</f>
        <v/>
      </c>
      <c r="E1430" s="12">
        <f>IF(C1430="","",IFERROR(INDEX('연차관리대장'!$C$5:$C$204,MATCH(C1430,'연차관리대장'!$A$5:$A$204,0)),""))</f>
        <v/>
      </c>
      <c r="F1430" s="12" t="n"/>
      <c r="G1430" s="12" t="n"/>
      <c r="H1430" s="12">
        <f>IF(F1430="","",IF(OR(F1430="오전 반차",F1430="오후 반차"),0.5,IF(F1430="연차",N(G1430),0)))</f>
        <v/>
      </c>
      <c r="I1430" s="7" t="n"/>
      <c r="J1430" s="12" t="n"/>
      <c r="K1430" s="12" t="n"/>
      <c r="L1430" s="14" t="n"/>
      <c r="M1430" s="12">
        <f>IF(AND(C1430="",F1430=""),"",IF(C1430="","사번 미기재",IF(ISNA(MATCH(C1430,'연차관리대장'!$A$5:$A$204,0)),"대장에 없는 사번",IF(A1430="","사용일 미기재",IF(AND(F1430="연차",G1430=""),"일수 미기재",IF(AND(G1430&lt;&gt;"",ISNUMBER(SEARCH("반차",F1430)),N(G1430)&lt;&gt;0.5),"반차는 0.5일",""))))))</f>
        <v/>
      </c>
    </row>
    <row r="1431">
      <c r="A1431" s="7" t="n"/>
      <c r="B1431" s="7" t="n"/>
      <c r="C1431" s="12" t="n"/>
      <c r="D1431" s="12">
        <f>IF(C1431="","",IFERROR(INDEX('연차관리대장'!$B$5:$B$204,MATCH(C1431,'연차관리대장'!$A$5:$A$204,0)),""))</f>
        <v/>
      </c>
      <c r="E1431" s="12">
        <f>IF(C1431="","",IFERROR(INDEX('연차관리대장'!$C$5:$C$204,MATCH(C1431,'연차관리대장'!$A$5:$A$204,0)),""))</f>
        <v/>
      </c>
      <c r="F1431" s="12" t="n"/>
      <c r="G1431" s="12" t="n"/>
      <c r="H1431" s="12">
        <f>IF(F1431="","",IF(OR(F1431="오전 반차",F1431="오후 반차"),0.5,IF(F1431="연차",N(G1431),0)))</f>
        <v/>
      </c>
      <c r="I1431" s="7" t="n"/>
      <c r="J1431" s="12" t="n"/>
      <c r="K1431" s="12" t="n"/>
      <c r="L1431" s="14" t="n"/>
      <c r="M1431" s="12">
        <f>IF(AND(C1431="",F1431=""),"",IF(C1431="","사번 미기재",IF(ISNA(MATCH(C1431,'연차관리대장'!$A$5:$A$204,0)),"대장에 없는 사번",IF(A1431="","사용일 미기재",IF(AND(F1431="연차",G1431=""),"일수 미기재",IF(AND(G1431&lt;&gt;"",ISNUMBER(SEARCH("반차",F1431)),N(G1431)&lt;&gt;0.5),"반차는 0.5일",""))))))</f>
        <v/>
      </c>
    </row>
    <row r="1432">
      <c r="A1432" s="7" t="n"/>
      <c r="B1432" s="7" t="n"/>
      <c r="C1432" s="12" t="n"/>
      <c r="D1432" s="12">
        <f>IF(C1432="","",IFERROR(INDEX('연차관리대장'!$B$5:$B$204,MATCH(C1432,'연차관리대장'!$A$5:$A$204,0)),""))</f>
        <v/>
      </c>
      <c r="E1432" s="12">
        <f>IF(C1432="","",IFERROR(INDEX('연차관리대장'!$C$5:$C$204,MATCH(C1432,'연차관리대장'!$A$5:$A$204,0)),""))</f>
        <v/>
      </c>
      <c r="F1432" s="12" t="n"/>
      <c r="G1432" s="12" t="n"/>
      <c r="H1432" s="12">
        <f>IF(F1432="","",IF(OR(F1432="오전 반차",F1432="오후 반차"),0.5,IF(F1432="연차",N(G1432),0)))</f>
        <v/>
      </c>
      <c r="I1432" s="7" t="n"/>
      <c r="J1432" s="12" t="n"/>
      <c r="K1432" s="12" t="n"/>
      <c r="L1432" s="14" t="n"/>
      <c r="M1432" s="12">
        <f>IF(AND(C1432="",F1432=""),"",IF(C1432="","사번 미기재",IF(ISNA(MATCH(C1432,'연차관리대장'!$A$5:$A$204,0)),"대장에 없는 사번",IF(A1432="","사용일 미기재",IF(AND(F1432="연차",G1432=""),"일수 미기재",IF(AND(G1432&lt;&gt;"",ISNUMBER(SEARCH("반차",F1432)),N(G1432)&lt;&gt;0.5),"반차는 0.5일",""))))))</f>
        <v/>
      </c>
    </row>
    <row r="1433">
      <c r="A1433" s="7" t="n"/>
      <c r="B1433" s="7" t="n"/>
      <c r="C1433" s="12" t="n"/>
      <c r="D1433" s="12">
        <f>IF(C1433="","",IFERROR(INDEX('연차관리대장'!$B$5:$B$204,MATCH(C1433,'연차관리대장'!$A$5:$A$204,0)),""))</f>
        <v/>
      </c>
      <c r="E1433" s="12">
        <f>IF(C1433="","",IFERROR(INDEX('연차관리대장'!$C$5:$C$204,MATCH(C1433,'연차관리대장'!$A$5:$A$204,0)),""))</f>
        <v/>
      </c>
      <c r="F1433" s="12" t="n"/>
      <c r="G1433" s="12" t="n"/>
      <c r="H1433" s="12">
        <f>IF(F1433="","",IF(OR(F1433="오전 반차",F1433="오후 반차"),0.5,IF(F1433="연차",N(G1433),0)))</f>
        <v/>
      </c>
      <c r="I1433" s="7" t="n"/>
      <c r="J1433" s="12" t="n"/>
      <c r="K1433" s="12" t="n"/>
      <c r="L1433" s="14" t="n"/>
      <c r="M1433" s="12">
        <f>IF(AND(C1433="",F1433=""),"",IF(C1433="","사번 미기재",IF(ISNA(MATCH(C1433,'연차관리대장'!$A$5:$A$204,0)),"대장에 없는 사번",IF(A1433="","사용일 미기재",IF(AND(F1433="연차",G1433=""),"일수 미기재",IF(AND(G1433&lt;&gt;"",ISNUMBER(SEARCH("반차",F1433)),N(G1433)&lt;&gt;0.5),"반차는 0.5일",""))))))</f>
        <v/>
      </c>
    </row>
    <row r="1434">
      <c r="A1434" s="7" t="n"/>
      <c r="B1434" s="7" t="n"/>
      <c r="C1434" s="12" t="n"/>
      <c r="D1434" s="12">
        <f>IF(C1434="","",IFERROR(INDEX('연차관리대장'!$B$5:$B$204,MATCH(C1434,'연차관리대장'!$A$5:$A$204,0)),""))</f>
        <v/>
      </c>
      <c r="E1434" s="12">
        <f>IF(C1434="","",IFERROR(INDEX('연차관리대장'!$C$5:$C$204,MATCH(C1434,'연차관리대장'!$A$5:$A$204,0)),""))</f>
        <v/>
      </c>
      <c r="F1434" s="12" t="n"/>
      <c r="G1434" s="12" t="n"/>
      <c r="H1434" s="12">
        <f>IF(F1434="","",IF(OR(F1434="오전 반차",F1434="오후 반차"),0.5,IF(F1434="연차",N(G1434),0)))</f>
        <v/>
      </c>
      <c r="I1434" s="7" t="n"/>
      <c r="J1434" s="12" t="n"/>
      <c r="K1434" s="12" t="n"/>
      <c r="L1434" s="14" t="n"/>
      <c r="M1434" s="12">
        <f>IF(AND(C1434="",F1434=""),"",IF(C1434="","사번 미기재",IF(ISNA(MATCH(C1434,'연차관리대장'!$A$5:$A$204,0)),"대장에 없는 사번",IF(A1434="","사용일 미기재",IF(AND(F1434="연차",G1434=""),"일수 미기재",IF(AND(G1434&lt;&gt;"",ISNUMBER(SEARCH("반차",F1434)),N(G1434)&lt;&gt;0.5),"반차는 0.5일",""))))))</f>
        <v/>
      </c>
    </row>
    <row r="1435">
      <c r="A1435" s="7" t="n"/>
      <c r="B1435" s="7" t="n"/>
      <c r="C1435" s="12" t="n"/>
      <c r="D1435" s="12">
        <f>IF(C1435="","",IFERROR(INDEX('연차관리대장'!$B$5:$B$204,MATCH(C1435,'연차관리대장'!$A$5:$A$204,0)),""))</f>
        <v/>
      </c>
      <c r="E1435" s="12">
        <f>IF(C1435="","",IFERROR(INDEX('연차관리대장'!$C$5:$C$204,MATCH(C1435,'연차관리대장'!$A$5:$A$204,0)),""))</f>
        <v/>
      </c>
      <c r="F1435" s="12" t="n"/>
      <c r="G1435" s="12" t="n"/>
      <c r="H1435" s="12">
        <f>IF(F1435="","",IF(OR(F1435="오전 반차",F1435="오후 반차"),0.5,IF(F1435="연차",N(G1435),0)))</f>
        <v/>
      </c>
      <c r="I1435" s="7" t="n"/>
      <c r="J1435" s="12" t="n"/>
      <c r="K1435" s="12" t="n"/>
      <c r="L1435" s="14" t="n"/>
      <c r="M1435" s="12">
        <f>IF(AND(C1435="",F1435=""),"",IF(C1435="","사번 미기재",IF(ISNA(MATCH(C1435,'연차관리대장'!$A$5:$A$204,0)),"대장에 없는 사번",IF(A1435="","사용일 미기재",IF(AND(F1435="연차",G1435=""),"일수 미기재",IF(AND(G1435&lt;&gt;"",ISNUMBER(SEARCH("반차",F1435)),N(G1435)&lt;&gt;0.5),"반차는 0.5일",""))))))</f>
        <v/>
      </c>
    </row>
    <row r="1436">
      <c r="A1436" s="7" t="n"/>
      <c r="B1436" s="7" t="n"/>
      <c r="C1436" s="12" t="n"/>
      <c r="D1436" s="12">
        <f>IF(C1436="","",IFERROR(INDEX('연차관리대장'!$B$5:$B$204,MATCH(C1436,'연차관리대장'!$A$5:$A$204,0)),""))</f>
        <v/>
      </c>
      <c r="E1436" s="12">
        <f>IF(C1436="","",IFERROR(INDEX('연차관리대장'!$C$5:$C$204,MATCH(C1436,'연차관리대장'!$A$5:$A$204,0)),""))</f>
        <v/>
      </c>
      <c r="F1436" s="12" t="n"/>
      <c r="G1436" s="12" t="n"/>
      <c r="H1436" s="12">
        <f>IF(F1436="","",IF(OR(F1436="오전 반차",F1436="오후 반차"),0.5,IF(F1436="연차",N(G1436),0)))</f>
        <v/>
      </c>
      <c r="I1436" s="7" t="n"/>
      <c r="J1436" s="12" t="n"/>
      <c r="K1436" s="12" t="n"/>
      <c r="L1436" s="14" t="n"/>
      <c r="M1436" s="12">
        <f>IF(AND(C1436="",F1436=""),"",IF(C1436="","사번 미기재",IF(ISNA(MATCH(C1436,'연차관리대장'!$A$5:$A$204,0)),"대장에 없는 사번",IF(A1436="","사용일 미기재",IF(AND(F1436="연차",G1436=""),"일수 미기재",IF(AND(G1436&lt;&gt;"",ISNUMBER(SEARCH("반차",F1436)),N(G1436)&lt;&gt;0.5),"반차는 0.5일",""))))))</f>
        <v/>
      </c>
    </row>
    <row r="1437">
      <c r="A1437" s="7" t="n"/>
      <c r="B1437" s="7" t="n"/>
      <c r="C1437" s="12" t="n"/>
      <c r="D1437" s="12">
        <f>IF(C1437="","",IFERROR(INDEX('연차관리대장'!$B$5:$B$204,MATCH(C1437,'연차관리대장'!$A$5:$A$204,0)),""))</f>
        <v/>
      </c>
      <c r="E1437" s="12">
        <f>IF(C1437="","",IFERROR(INDEX('연차관리대장'!$C$5:$C$204,MATCH(C1437,'연차관리대장'!$A$5:$A$204,0)),""))</f>
        <v/>
      </c>
      <c r="F1437" s="12" t="n"/>
      <c r="G1437" s="12" t="n"/>
      <c r="H1437" s="12">
        <f>IF(F1437="","",IF(OR(F1437="오전 반차",F1437="오후 반차"),0.5,IF(F1437="연차",N(G1437),0)))</f>
        <v/>
      </c>
      <c r="I1437" s="7" t="n"/>
      <c r="J1437" s="12" t="n"/>
      <c r="K1437" s="12" t="n"/>
      <c r="L1437" s="14" t="n"/>
      <c r="M1437" s="12">
        <f>IF(AND(C1437="",F1437=""),"",IF(C1437="","사번 미기재",IF(ISNA(MATCH(C1437,'연차관리대장'!$A$5:$A$204,0)),"대장에 없는 사번",IF(A1437="","사용일 미기재",IF(AND(F1437="연차",G1437=""),"일수 미기재",IF(AND(G1437&lt;&gt;"",ISNUMBER(SEARCH("반차",F1437)),N(G1437)&lt;&gt;0.5),"반차는 0.5일",""))))))</f>
        <v/>
      </c>
    </row>
    <row r="1438">
      <c r="A1438" s="7" t="n"/>
      <c r="B1438" s="7" t="n"/>
      <c r="C1438" s="12" t="n"/>
      <c r="D1438" s="12">
        <f>IF(C1438="","",IFERROR(INDEX('연차관리대장'!$B$5:$B$204,MATCH(C1438,'연차관리대장'!$A$5:$A$204,0)),""))</f>
        <v/>
      </c>
      <c r="E1438" s="12">
        <f>IF(C1438="","",IFERROR(INDEX('연차관리대장'!$C$5:$C$204,MATCH(C1438,'연차관리대장'!$A$5:$A$204,0)),""))</f>
        <v/>
      </c>
      <c r="F1438" s="12" t="n"/>
      <c r="G1438" s="12" t="n"/>
      <c r="H1438" s="12">
        <f>IF(F1438="","",IF(OR(F1438="오전 반차",F1438="오후 반차"),0.5,IF(F1438="연차",N(G1438),0)))</f>
        <v/>
      </c>
      <c r="I1438" s="7" t="n"/>
      <c r="J1438" s="12" t="n"/>
      <c r="K1438" s="12" t="n"/>
      <c r="L1438" s="14" t="n"/>
      <c r="M1438" s="12">
        <f>IF(AND(C1438="",F1438=""),"",IF(C1438="","사번 미기재",IF(ISNA(MATCH(C1438,'연차관리대장'!$A$5:$A$204,0)),"대장에 없는 사번",IF(A1438="","사용일 미기재",IF(AND(F1438="연차",G1438=""),"일수 미기재",IF(AND(G1438&lt;&gt;"",ISNUMBER(SEARCH("반차",F1438)),N(G1438)&lt;&gt;0.5),"반차는 0.5일",""))))))</f>
        <v/>
      </c>
    </row>
    <row r="1439">
      <c r="A1439" s="7" t="n"/>
      <c r="B1439" s="7" t="n"/>
      <c r="C1439" s="12" t="n"/>
      <c r="D1439" s="12">
        <f>IF(C1439="","",IFERROR(INDEX('연차관리대장'!$B$5:$B$204,MATCH(C1439,'연차관리대장'!$A$5:$A$204,0)),""))</f>
        <v/>
      </c>
      <c r="E1439" s="12">
        <f>IF(C1439="","",IFERROR(INDEX('연차관리대장'!$C$5:$C$204,MATCH(C1439,'연차관리대장'!$A$5:$A$204,0)),""))</f>
        <v/>
      </c>
      <c r="F1439" s="12" t="n"/>
      <c r="G1439" s="12" t="n"/>
      <c r="H1439" s="12">
        <f>IF(F1439="","",IF(OR(F1439="오전 반차",F1439="오후 반차"),0.5,IF(F1439="연차",N(G1439),0)))</f>
        <v/>
      </c>
      <c r="I1439" s="7" t="n"/>
      <c r="J1439" s="12" t="n"/>
      <c r="K1439" s="12" t="n"/>
      <c r="L1439" s="14" t="n"/>
      <c r="M1439" s="12">
        <f>IF(AND(C1439="",F1439=""),"",IF(C1439="","사번 미기재",IF(ISNA(MATCH(C1439,'연차관리대장'!$A$5:$A$204,0)),"대장에 없는 사번",IF(A1439="","사용일 미기재",IF(AND(F1439="연차",G1439=""),"일수 미기재",IF(AND(G1439&lt;&gt;"",ISNUMBER(SEARCH("반차",F1439)),N(G1439)&lt;&gt;0.5),"반차는 0.5일",""))))))</f>
        <v/>
      </c>
    </row>
    <row r="1440">
      <c r="A1440" s="7" t="n"/>
      <c r="B1440" s="7" t="n"/>
      <c r="C1440" s="12" t="n"/>
      <c r="D1440" s="12">
        <f>IF(C1440="","",IFERROR(INDEX('연차관리대장'!$B$5:$B$204,MATCH(C1440,'연차관리대장'!$A$5:$A$204,0)),""))</f>
        <v/>
      </c>
      <c r="E1440" s="12">
        <f>IF(C1440="","",IFERROR(INDEX('연차관리대장'!$C$5:$C$204,MATCH(C1440,'연차관리대장'!$A$5:$A$204,0)),""))</f>
        <v/>
      </c>
      <c r="F1440" s="12" t="n"/>
      <c r="G1440" s="12" t="n"/>
      <c r="H1440" s="12">
        <f>IF(F1440="","",IF(OR(F1440="오전 반차",F1440="오후 반차"),0.5,IF(F1440="연차",N(G1440),0)))</f>
        <v/>
      </c>
      <c r="I1440" s="7" t="n"/>
      <c r="J1440" s="12" t="n"/>
      <c r="K1440" s="12" t="n"/>
      <c r="L1440" s="14" t="n"/>
      <c r="M1440" s="12">
        <f>IF(AND(C1440="",F1440=""),"",IF(C1440="","사번 미기재",IF(ISNA(MATCH(C1440,'연차관리대장'!$A$5:$A$204,0)),"대장에 없는 사번",IF(A1440="","사용일 미기재",IF(AND(F1440="연차",G1440=""),"일수 미기재",IF(AND(G1440&lt;&gt;"",ISNUMBER(SEARCH("반차",F1440)),N(G1440)&lt;&gt;0.5),"반차는 0.5일",""))))))</f>
        <v/>
      </c>
    </row>
    <row r="1441">
      <c r="A1441" s="7" t="n"/>
      <c r="B1441" s="7" t="n"/>
      <c r="C1441" s="12" t="n"/>
      <c r="D1441" s="12">
        <f>IF(C1441="","",IFERROR(INDEX('연차관리대장'!$B$5:$B$204,MATCH(C1441,'연차관리대장'!$A$5:$A$204,0)),""))</f>
        <v/>
      </c>
      <c r="E1441" s="12">
        <f>IF(C1441="","",IFERROR(INDEX('연차관리대장'!$C$5:$C$204,MATCH(C1441,'연차관리대장'!$A$5:$A$204,0)),""))</f>
        <v/>
      </c>
      <c r="F1441" s="12" t="n"/>
      <c r="G1441" s="12" t="n"/>
      <c r="H1441" s="12">
        <f>IF(F1441="","",IF(OR(F1441="오전 반차",F1441="오후 반차"),0.5,IF(F1441="연차",N(G1441),0)))</f>
        <v/>
      </c>
      <c r="I1441" s="7" t="n"/>
      <c r="J1441" s="12" t="n"/>
      <c r="K1441" s="12" t="n"/>
      <c r="L1441" s="14" t="n"/>
      <c r="M1441" s="12">
        <f>IF(AND(C1441="",F1441=""),"",IF(C1441="","사번 미기재",IF(ISNA(MATCH(C1441,'연차관리대장'!$A$5:$A$204,0)),"대장에 없는 사번",IF(A1441="","사용일 미기재",IF(AND(F1441="연차",G1441=""),"일수 미기재",IF(AND(G1441&lt;&gt;"",ISNUMBER(SEARCH("반차",F1441)),N(G1441)&lt;&gt;0.5),"반차는 0.5일",""))))))</f>
        <v/>
      </c>
    </row>
    <row r="1442">
      <c r="A1442" s="7" t="n"/>
      <c r="B1442" s="7" t="n"/>
      <c r="C1442" s="12" t="n"/>
      <c r="D1442" s="12">
        <f>IF(C1442="","",IFERROR(INDEX('연차관리대장'!$B$5:$B$204,MATCH(C1442,'연차관리대장'!$A$5:$A$204,0)),""))</f>
        <v/>
      </c>
      <c r="E1442" s="12">
        <f>IF(C1442="","",IFERROR(INDEX('연차관리대장'!$C$5:$C$204,MATCH(C1442,'연차관리대장'!$A$5:$A$204,0)),""))</f>
        <v/>
      </c>
      <c r="F1442" s="12" t="n"/>
      <c r="G1442" s="12" t="n"/>
      <c r="H1442" s="12">
        <f>IF(F1442="","",IF(OR(F1442="오전 반차",F1442="오후 반차"),0.5,IF(F1442="연차",N(G1442),0)))</f>
        <v/>
      </c>
      <c r="I1442" s="7" t="n"/>
      <c r="J1442" s="12" t="n"/>
      <c r="K1442" s="12" t="n"/>
      <c r="L1442" s="14" t="n"/>
      <c r="M1442" s="12">
        <f>IF(AND(C1442="",F1442=""),"",IF(C1442="","사번 미기재",IF(ISNA(MATCH(C1442,'연차관리대장'!$A$5:$A$204,0)),"대장에 없는 사번",IF(A1442="","사용일 미기재",IF(AND(F1442="연차",G1442=""),"일수 미기재",IF(AND(G1442&lt;&gt;"",ISNUMBER(SEARCH("반차",F1442)),N(G1442)&lt;&gt;0.5),"반차는 0.5일",""))))))</f>
        <v/>
      </c>
    </row>
    <row r="1443">
      <c r="A1443" s="7" t="n"/>
      <c r="B1443" s="7" t="n"/>
      <c r="C1443" s="12" t="n"/>
      <c r="D1443" s="12">
        <f>IF(C1443="","",IFERROR(INDEX('연차관리대장'!$B$5:$B$204,MATCH(C1443,'연차관리대장'!$A$5:$A$204,0)),""))</f>
        <v/>
      </c>
      <c r="E1443" s="12">
        <f>IF(C1443="","",IFERROR(INDEX('연차관리대장'!$C$5:$C$204,MATCH(C1443,'연차관리대장'!$A$5:$A$204,0)),""))</f>
        <v/>
      </c>
      <c r="F1443" s="12" t="n"/>
      <c r="G1443" s="12" t="n"/>
      <c r="H1443" s="12">
        <f>IF(F1443="","",IF(OR(F1443="오전 반차",F1443="오후 반차"),0.5,IF(F1443="연차",N(G1443),0)))</f>
        <v/>
      </c>
      <c r="I1443" s="7" t="n"/>
      <c r="J1443" s="12" t="n"/>
      <c r="K1443" s="12" t="n"/>
      <c r="L1443" s="14" t="n"/>
      <c r="M1443" s="12">
        <f>IF(AND(C1443="",F1443=""),"",IF(C1443="","사번 미기재",IF(ISNA(MATCH(C1443,'연차관리대장'!$A$5:$A$204,0)),"대장에 없는 사번",IF(A1443="","사용일 미기재",IF(AND(F1443="연차",G1443=""),"일수 미기재",IF(AND(G1443&lt;&gt;"",ISNUMBER(SEARCH("반차",F1443)),N(G1443)&lt;&gt;0.5),"반차는 0.5일",""))))))</f>
        <v/>
      </c>
    </row>
    <row r="1444">
      <c r="A1444" s="7" t="n"/>
      <c r="B1444" s="7" t="n"/>
      <c r="C1444" s="12" t="n"/>
      <c r="D1444" s="12">
        <f>IF(C1444="","",IFERROR(INDEX('연차관리대장'!$B$5:$B$204,MATCH(C1444,'연차관리대장'!$A$5:$A$204,0)),""))</f>
        <v/>
      </c>
      <c r="E1444" s="12">
        <f>IF(C1444="","",IFERROR(INDEX('연차관리대장'!$C$5:$C$204,MATCH(C1444,'연차관리대장'!$A$5:$A$204,0)),""))</f>
        <v/>
      </c>
      <c r="F1444" s="12" t="n"/>
      <c r="G1444" s="12" t="n"/>
      <c r="H1444" s="12">
        <f>IF(F1444="","",IF(OR(F1444="오전 반차",F1444="오후 반차"),0.5,IF(F1444="연차",N(G1444),0)))</f>
        <v/>
      </c>
      <c r="I1444" s="7" t="n"/>
      <c r="J1444" s="12" t="n"/>
      <c r="K1444" s="12" t="n"/>
      <c r="L1444" s="14" t="n"/>
      <c r="M1444" s="12">
        <f>IF(AND(C1444="",F1444=""),"",IF(C1444="","사번 미기재",IF(ISNA(MATCH(C1444,'연차관리대장'!$A$5:$A$204,0)),"대장에 없는 사번",IF(A1444="","사용일 미기재",IF(AND(F1444="연차",G1444=""),"일수 미기재",IF(AND(G1444&lt;&gt;"",ISNUMBER(SEARCH("반차",F1444)),N(G1444)&lt;&gt;0.5),"반차는 0.5일",""))))))</f>
        <v/>
      </c>
    </row>
    <row r="1445">
      <c r="A1445" s="7" t="n"/>
      <c r="B1445" s="7" t="n"/>
      <c r="C1445" s="12" t="n"/>
      <c r="D1445" s="12">
        <f>IF(C1445="","",IFERROR(INDEX('연차관리대장'!$B$5:$B$204,MATCH(C1445,'연차관리대장'!$A$5:$A$204,0)),""))</f>
        <v/>
      </c>
      <c r="E1445" s="12">
        <f>IF(C1445="","",IFERROR(INDEX('연차관리대장'!$C$5:$C$204,MATCH(C1445,'연차관리대장'!$A$5:$A$204,0)),""))</f>
        <v/>
      </c>
      <c r="F1445" s="12" t="n"/>
      <c r="G1445" s="12" t="n"/>
      <c r="H1445" s="12">
        <f>IF(F1445="","",IF(OR(F1445="오전 반차",F1445="오후 반차"),0.5,IF(F1445="연차",N(G1445),0)))</f>
        <v/>
      </c>
      <c r="I1445" s="7" t="n"/>
      <c r="J1445" s="12" t="n"/>
      <c r="K1445" s="12" t="n"/>
      <c r="L1445" s="14" t="n"/>
      <c r="M1445" s="12">
        <f>IF(AND(C1445="",F1445=""),"",IF(C1445="","사번 미기재",IF(ISNA(MATCH(C1445,'연차관리대장'!$A$5:$A$204,0)),"대장에 없는 사번",IF(A1445="","사용일 미기재",IF(AND(F1445="연차",G1445=""),"일수 미기재",IF(AND(G1445&lt;&gt;"",ISNUMBER(SEARCH("반차",F1445)),N(G1445)&lt;&gt;0.5),"반차는 0.5일",""))))))</f>
        <v/>
      </c>
    </row>
    <row r="1446">
      <c r="A1446" s="7" t="n"/>
      <c r="B1446" s="7" t="n"/>
      <c r="C1446" s="12" t="n"/>
      <c r="D1446" s="12">
        <f>IF(C1446="","",IFERROR(INDEX('연차관리대장'!$B$5:$B$204,MATCH(C1446,'연차관리대장'!$A$5:$A$204,0)),""))</f>
        <v/>
      </c>
      <c r="E1446" s="12">
        <f>IF(C1446="","",IFERROR(INDEX('연차관리대장'!$C$5:$C$204,MATCH(C1446,'연차관리대장'!$A$5:$A$204,0)),""))</f>
        <v/>
      </c>
      <c r="F1446" s="12" t="n"/>
      <c r="G1446" s="12" t="n"/>
      <c r="H1446" s="12">
        <f>IF(F1446="","",IF(OR(F1446="오전 반차",F1446="오후 반차"),0.5,IF(F1446="연차",N(G1446),0)))</f>
        <v/>
      </c>
      <c r="I1446" s="7" t="n"/>
      <c r="J1446" s="12" t="n"/>
      <c r="K1446" s="12" t="n"/>
      <c r="L1446" s="14" t="n"/>
      <c r="M1446" s="12">
        <f>IF(AND(C1446="",F1446=""),"",IF(C1446="","사번 미기재",IF(ISNA(MATCH(C1446,'연차관리대장'!$A$5:$A$204,0)),"대장에 없는 사번",IF(A1446="","사용일 미기재",IF(AND(F1446="연차",G1446=""),"일수 미기재",IF(AND(G1446&lt;&gt;"",ISNUMBER(SEARCH("반차",F1446)),N(G1446)&lt;&gt;0.5),"반차는 0.5일",""))))))</f>
        <v/>
      </c>
    </row>
    <row r="1447">
      <c r="A1447" s="7" t="n"/>
      <c r="B1447" s="7" t="n"/>
      <c r="C1447" s="12" t="n"/>
      <c r="D1447" s="12">
        <f>IF(C1447="","",IFERROR(INDEX('연차관리대장'!$B$5:$B$204,MATCH(C1447,'연차관리대장'!$A$5:$A$204,0)),""))</f>
        <v/>
      </c>
      <c r="E1447" s="12">
        <f>IF(C1447="","",IFERROR(INDEX('연차관리대장'!$C$5:$C$204,MATCH(C1447,'연차관리대장'!$A$5:$A$204,0)),""))</f>
        <v/>
      </c>
      <c r="F1447" s="12" t="n"/>
      <c r="G1447" s="12" t="n"/>
      <c r="H1447" s="12">
        <f>IF(F1447="","",IF(OR(F1447="오전 반차",F1447="오후 반차"),0.5,IF(F1447="연차",N(G1447),0)))</f>
        <v/>
      </c>
      <c r="I1447" s="7" t="n"/>
      <c r="J1447" s="12" t="n"/>
      <c r="K1447" s="12" t="n"/>
      <c r="L1447" s="14" t="n"/>
      <c r="M1447" s="12">
        <f>IF(AND(C1447="",F1447=""),"",IF(C1447="","사번 미기재",IF(ISNA(MATCH(C1447,'연차관리대장'!$A$5:$A$204,0)),"대장에 없는 사번",IF(A1447="","사용일 미기재",IF(AND(F1447="연차",G1447=""),"일수 미기재",IF(AND(G1447&lt;&gt;"",ISNUMBER(SEARCH("반차",F1447)),N(G1447)&lt;&gt;0.5),"반차는 0.5일",""))))))</f>
        <v/>
      </c>
    </row>
    <row r="1448">
      <c r="A1448" s="7" t="n"/>
      <c r="B1448" s="7" t="n"/>
      <c r="C1448" s="12" t="n"/>
      <c r="D1448" s="12">
        <f>IF(C1448="","",IFERROR(INDEX('연차관리대장'!$B$5:$B$204,MATCH(C1448,'연차관리대장'!$A$5:$A$204,0)),""))</f>
        <v/>
      </c>
      <c r="E1448" s="12">
        <f>IF(C1448="","",IFERROR(INDEX('연차관리대장'!$C$5:$C$204,MATCH(C1448,'연차관리대장'!$A$5:$A$204,0)),""))</f>
        <v/>
      </c>
      <c r="F1448" s="12" t="n"/>
      <c r="G1448" s="12" t="n"/>
      <c r="H1448" s="12">
        <f>IF(F1448="","",IF(OR(F1448="오전 반차",F1448="오후 반차"),0.5,IF(F1448="연차",N(G1448),0)))</f>
        <v/>
      </c>
      <c r="I1448" s="7" t="n"/>
      <c r="J1448" s="12" t="n"/>
      <c r="K1448" s="12" t="n"/>
      <c r="L1448" s="14" t="n"/>
      <c r="M1448" s="12">
        <f>IF(AND(C1448="",F1448=""),"",IF(C1448="","사번 미기재",IF(ISNA(MATCH(C1448,'연차관리대장'!$A$5:$A$204,0)),"대장에 없는 사번",IF(A1448="","사용일 미기재",IF(AND(F1448="연차",G1448=""),"일수 미기재",IF(AND(G1448&lt;&gt;"",ISNUMBER(SEARCH("반차",F1448)),N(G1448)&lt;&gt;0.5),"반차는 0.5일",""))))))</f>
        <v/>
      </c>
    </row>
    <row r="1449">
      <c r="A1449" s="7" t="n"/>
      <c r="B1449" s="7" t="n"/>
      <c r="C1449" s="12" t="n"/>
      <c r="D1449" s="12">
        <f>IF(C1449="","",IFERROR(INDEX('연차관리대장'!$B$5:$B$204,MATCH(C1449,'연차관리대장'!$A$5:$A$204,0)),""))</f>
        <v/>
      </c>
      <c r="E1449" s="12">
        <f>IF(C1449="","",IFERROR(INDEX('연차관리대장'!$C$5:$C$204,MATCH(C1449,'연차관리대장'!$A$5:$A$204,0)),""))</f>
        <v/>
      </c>
      <c r="F1449" s="12" t="n"/>
      <c r="G1449" s="12" t="n"/>
      <c r="H1449" s="12">
        <f>IF(F1449="","",IF(OR(F1449="오전 반차",F1449="오후 반차"),0.5,IF(F1449="연차",N(G1449),0)))</f>
        <v/>
      </c>
      <c r="I1449" s="7" t="n"/>
      <c r="J1449" s="12" t="n"/>
      <c r="K1449" s="12" t="n"/>
      <c r="L1449" s="14" t="n"/>
      <c r="M1449" s="12">
        <f>IF(AND(C1449="",F1449=""),"",IF(C1449="","사번 미기재",IF(ISNA(MATCH(C1449,'연차관리대장'!$A$5:$A$204,0)),"대장에 없는 사번",IF(A1449="","사용일 미기재",IF(AND(F1449="연차",G1449=""),"일수 미기재",IF(AND(G1449&lt;&gt;"",ISNUMBER(SEARCH("반차",F1449)),N(G1449)&lt;&gt;0.5),"반차는 0.5일",""))))))</f>
        <v/>
      </c>
    </row>
    <row r="1450">
      <c r="A1450" s="7" t="n"/>
      <c r="B1450" s="7" t="n"/>
      <c r="C1450" s="12" t="n"/>
      <c r="D1450" s="12">
        <f>IF(C1450="","",IFERROR(INDEX('연차관리대장'!$B$5:$B$204,MATCH(C1450,'연차관리대장'!$A$5:$A$204,0)),""))</f>
        <v/>
      </c>
      <c r="E1450" s="12">
        <f>IF(C1450="","",IFERROR(INDEX('연차관리대장'!$C$5:$C$204,MATCH(C1450,'연차관리대장'!$A$5:$A$204,0)),""))</f>
        <v/>
      </c>
      <c r="F1450" s="12" t="n"/>
      <c r="G1450" s="12" t="n"/>
      <c r="H1450" s="12">
        <f>IF(F1450="","",IF(OR(F1450="오전 반차",F1450="오후 반차"),0.5,IF(F1450="연차",N(G1450),0)))</f>
        <v/>
      </c>
      <c r="I1450" s="7" t="n"/>
      <c r="J1450" s="12" t="n"/>
      <c r="K1450" s="12" t="n"/>
      <c r="L1450" s="14" t="n"/>
      <c r="M1450" s="12">
        <f>IF(AND(C1450="",F1450=""),"",IF(C1450="","사번 미기재",IF(ISNA(MATCH(C1450,'연차관리대장'!$A$5:$A$204,0)),"대장에 없는 사번",IF(A1450="","사용일 미기재",IF(AND(F1450="연차",G1450=""),"일수 미기재",IF(AND(G1450&lt;&gt;"",ISNUMBER(SEARCH("반차",F1450)),N(G1450)&lt;&gt;0.5),"반차는 0.5일",""))))))</f>
        <v/>
      </c>
    </row>
    <row r="1451">
      <c r="A1451" s="7" t="n"/>
      <c r="B1451" s="7" t="n"/>
      <c r="C1451" s="12" t="n"/>
      <c r="D1451" s="12">
        <f>IF(C1451="","",IFERROR(INDEX('연차관리대장'!$B$5:$B$204,MATCH(C1451,'연차관리대장'!$A$5:$A$204,0)),""))</f>
        <v/>
      </c>
      <c r="E1451" s="12">
        <f>IF(C1451="","",IFERROR(INDEX('연차관리대장'!$C$5:$C$204,MATCH(C1451,'연차관리대장'!$A$5:$A$204,0)),""))</f>
        <v/>
      </c>
      <c r="F1451" s="12" t="n"/>
      <c r="G1451" s="12" t="n"/>
      <c r="H1451" s="12">
        <f>IF(F1451="","",IF(OR(F1451="오전 반차",F1451="오후 반차"),0.5,IF(F1451="연차",N(G1451),0)))</f>
        <v/>
      </c>
      <c r="I1451" s="7" t="n"/>
      <c r="J1451" s="12" t="n"/>
      <c r="K1451" s="12" t="n"/>
      <c r="L1451" s="14" t="n"/>
      <c r="M1451" s="12">
        <f>IF(AND(C1451="",F1451=""),"",IF(C1451="","사번 미기재",IF(ISNA(MATCH(C1451,'연차관리대장'!$A$5:$A$204,0)),"대장에 없는 사번",IF(A1451="","사용일 미기재",IF(AND(F1451="연차",G1451=""),"일수 미기재",IF(AND(G1451&lt;&gt;"",ISNUMBER(SEARCH("반차",F1451)),N(G1451)&lt;&gt;0.5),"반차는 0.5일",""))))))</f>
        <v/>
      </c>
    </row>
    <row r="1452">
      <c r="A1452" s="7" t="n"/>
      <c r="B1452" s="7" t="n"/>
      <c r="C1452" s="12" t="n"/>
      <c r="D1452" s="12">
        <f>IF(C1452="","",IFERROR(INDEX('연차관리대장'!$B$5:$B$204,MATCH(C1452,'연차관리대장'!$A$5:$A$204,0)),""))</f>
        <v/>
      </c>
      <c r="E1452" s="12">
        <f>IF(C1452="","",IFERROR(INDEX('연차관리대장'!$C$5:$C$204,MATCH(C1452,'연차관리대장'!$A$5:$A$204,0)),""))</f>
        <v/>
      </c>
      <c r="F1452" s="12" t="n"/>
      <c r="G1452" s="12" t="n"/>
      <c r="H1452" s="12">
        <f>IF(F1452="","",IF(OR(F1452="오전 반차",F1452="오후 반차"),0.5,IF(F1452="연차",N(G1452),0)))</f>
        <v/>
      </c>
      <c r="I1452" s="7" t="n"/>
      <c r="J1452" s="12" t="n"/>
      <c r="K1452" s="12" t="n"/>
      <c r="L1452" s="14" t="n"/>
      <c r="M1452" s="12">
        <f>IF(AND(C1452="",F1452=""),"",IF(C1452="","사번 미기재",IF(ISNA(MATCH(C1452,'연차관리대장'!$A$5:$A$204,0)),"대장에 없는 사번",IF(A1452="","사용일 미기재",IF(AND(F1452="연차",G1452=""),"일수 미기재",IF(AND(G1452&lt;&gt;"",ISNUMBER(SEARCH("반차",F1452)),N(G1452)&lt;&gt;0.5),"반차는 0.5일",""))))))</f>
        <v/>
      </c>
    </row>
    <row r="1453">
      <c r="A1453" s="7" t="n"/>
      <c r="B1453" s="7" t="n"/>
      <c r="C1453" s="12" t="n"/>
      <c r="D1453" s="12">
        <f>IF(C1453="","",IFERROR(INDEX('연차관리대장'!$B$5:$B$204,MATCH(C1453,'연차관리대장'!$A$5:$A$204,0)),""))</f>
        <v/>
      </c>
      <c r="E1453" s="12">
        <f>IF(C1453="","",IFERROR(INDEX('연차관리대장'!$C$5:$C$204,MATCH(C1453,'연차관리대장'!$A$5:$A$204,0)),""))</f>
        <v/>
      </c>
      <c r="F1453" s="12" t="n"/>
      <c r="G1453" s="12" t="n"/>
      <c r="H1453" s="12">
        <f>IF(F1453="","",IF(OR(F1453="오전 반차",F1453="오후 반차"),0.5,IF(F1453="연차",N(G1453),0)))</f>
        <v/>
      </c>
      <c r="I1453" s="7" t="n"/>
      <c r="J1453" s="12" t="n"/>
      <c r="K1453" s="12" t="n"/>
      <c r="L1453" s="14" t="n"/>
      <c r="M1453" s="12">
        <f>IF(AND(C1453="",F1453=""),"",IF(C1453="","사번 미기재",IF(ISNA(MATCH(C1453,'연차관리대장'!$A$5:$A$204,0)),"대장에 없는 사번",IF(A1453="","사용일 미기재",IF(AND(F1453="연차",G1453=""),"일수 미기재",IF(AND(G1453&lt;&gt;"",ISNUMBER(SEARCH("반차",F1453)),N(G1453)&lt;&gt;0.5),"반차는 0.5일",""))))))</f>
        <v/>
      </c>
    </row>
    <row r="1454">
      <c r="A1454" s="7" t="n"/>
      <c r="B1454" s="7" t="n"/>
      <c r="C1454" s="12" t="n"/>
      <c r="D1454" s="12">
        <f>IF(C1454="","",IFERROR(INDEX('연차관리대장'!$B$5:$B$204,MATCH(C1454,'연차관리대장'!$A$5:$A$204,0)),""))</f>
        <v/>
      </c>
      <c r="E1454" s="12">
        <f>IF(C1454="","",IFERROR(INDEX('연차관리대장'!$C$5:$C$204,MATCH(C1454,'연차관리대장'!$A$5:$A$204,0)),""))</f>
        <v/>
      </c>
      <c r="F1454" s="12" t="n"/>
      <c r="G1454" s="12" t="n"/>
      <c r="H1454" s="12">
        <f>IF(F1454="","",IF(OR(F1454="오전 반차",F1454="오후 반차"),0.5,IF(F1454="연차",N(G1454),0)))</f>
        <v/>
      </c>
      <c r="I1454" s="7" t="n"/>
      <c r="J1454" s="12" t="n"/>
      <c r="K1454" s="12" t="n"/>
      <c r="L1454" s="14" t="n"/>
      <c r="M1454" s="12">
        <f>IF(AND(C1454="",F1454=""),"",IF(C1454="","사번 미기재",IF(ISNA(MATCH(C1454,'연차관리대장'!$A$5:$A$204,0)),"대장에 없는 사번",IF(A1454="","사용일 미기재",IF(AND(F1454="연차",G1454=""),"일수 미기재",IF(AND(G1454&lt;&gt;"",ISNUMBER(SEARCH("반차",F1454)),N(G1454)&lt;&gt;0.5),"반차는 0.5일",""))))))</f>
        <v/>
      </c>
    </row>
    <row r="1455">
      <c r="A1455" s="7" t="n"/>
      <c r="B1455" s="7" t="n"/>
      <c r="C1455" s="12" t="n"/>
      <c r="D1455" s="12">
        <f>IF(C1455="","",IFERROR(INDEX('연차관리대장'!$B$5:$B$204,MATCH(C1455,'연차관리대장'!$A$5:$A$204,0)),""))</f>
        <v/>
      </c>
      <c r="E1455" s="12">
        <f>IF(C1455="","",IFERROR(INDEX('연차관리대장'!$C$5:$C$204,MATCH(C1455,'연차관리대장'!$A$5:$A$204,0)),""))</f>
        <v/>
      </c>
      <c r="F1455" s="12" t="n"/>
      <c r="G1455" s="12" t="n"/>
      <c r="H1455" s="12">
        <f>IF(F1455="","",IF(OR(F1455="오전 반차",F1455="오후 반차"),0.5,IF(F1455="연차",N(G1455),0)))</f>
        <v/>
      </c>
      <c r="I1455" s="7" t="n"/>
      <c r="J1455" s="12" t="n"/>
      <c r="K1455" s="12" t="n"/>
      <c r="L1455" s="14" t="n"/>
      <c r="M1455" s="12">
        <f>IF(AND(C1455="",F1455=""),"",IF(C1455="","사번 미기재",IF(ISNA(MATCH(C1455,'연차관리대장'!$A$5:$A$204,0)),"대장에 없는 사번",IF(A1455="","사용일 미기재",IF(AND(F1455="연차",G1455=""),"일수 미기재",IF(AND(G1455&lt;&gt;"",ISNUMBER(SEARCH("반차",F1455)),N(G1455)&lt;&gt;0.5),"반차는 0.5일",""))))))</f>
        <v/>
      </c>
    </row>
    <row r="1456">
      <c r="A1456" s="7" t="n"/>
      <c r="B1456" s="7" t="n"/>
      <c r="C1456" s="12" t="n"/>
      <c r="D1456" s="12">
        <f>IF(C1456="","",IFERROR(INDEX('연차관리대장'!$B$5:$B$204,MATCH(C1456,'연차관리대장'!$A$5:$A$204,0)),""))</f>
        <v/>
      </c>
      <c r="E1456" s="12">
        <f>IF(C1456="","",IFERROR(INDEX('연차관리대장'!$C$5:$C$204,MATCH(C1456,'연차관리대장'!$A$5:$A$204,0)),""))</f>
        <v/>
      </c>
      <c r="F1456" s="12" t="n"/>
      <c r="G1456" s="12" t="n"/>
      <c r="H1456" s="12">
        <f>IF(F1456="","",IF(OR(F1456="오전 반차",F1456="오후 반차"),0.5,IF(F1456="연차",N(G1456),0)))</f>
        <v/>
      </c>
      <c r="I1456" s="7" t="n"/>
      <c r="J1456" s="12" t="n"/>
      <c r="K1456" s="12" t="n"/>
      <c r="L1456" s="14" t="n"/>
      <c r="M1456" s="12">
        <f>IF(AND(C1456="",F1456=""),"",IF(C1456="","사번 미기재",IF(ISNA(MATCH(C1456,'연차관리대장'!$A$5:$A$204,0)),"대장에 없는 사번",IF(A1456="","사용일 미기재",IF(AND(F1456="연차",G1456=""),"일수 미기재",IF(AND(G1456&lt;&gt;"",ISNUMBER(SEARCH("반차",F1456)),N(G1456)&lt;&gt;0.5),"반차는 0.5일",""))))))</f>
        <v/>
      </c>
    </row>
    <row r="1457">
      <c r="A1457" s="7" t="n"/>
      <c r="B1457" s="7" t="n"/>
      <c r="C1457" s="12" t="n"/>
      <c r="D1457" s="12">
        <f>IF(C1457="","",IFERROR(INDEX('연차관리대장'!$B$5:$B$204,MATCH(C1457,'연차관리대장'!$A$5:$A$204,0)),""))</f>
        <v/>
      </c>
      <c r="E1457" s="12">
        <f>IF(C1457="","",IFERROR(INDEX('연차관리대장'!$C$5:$C$204,MATCH(C1457,'연차관리대장'!$A$5:$A$204,0)),""))</f>
        <v/>
      </c>
      <c r="F1457" s="12" t="n"/>
      <c r="G1457" s="12" t="n"/>
      <c r="H1457" s="12">
        <f>IF(F1457="","",IF(OR(F1457="오전 반차",F1457="오후 반차"),0.5,IF(F1457="연차",N(G1457),0)))</f>
        <v/>
      </c>
      <c r="I1457" s="7" t="n"/>
      <c r="J1457" s="12" t="n"/>
      <c r="K1457" s="12" t="n"/>
      <c r="L1457" s="14" t="n"/>
      <c r="M1457" s="12">
        <f>IF(AND(C1457="",F1457=""),"",IF(C1457="","사번 미기재",IF(ISNA(MATCH(C1457,'연차관리대장'!$A$5:$A$204,0)),"대장에 없는 사번",IF(A1457="","사용일 미기재",IF(AND(F1457="연차",G1457=""),"일수 미기재",IF(AND(G1457&lt;&gt;"",ISNUMBER(SEARCH("반차",F1457)),N(G1457)&lt;&gt;0.5),"반차는 0.5일",""))))))</f>
        <v/>
      </c>
    </row>
    <row r="1458">
      <c r="A1458" s="7" t="n"/>
      <c r="B1458" s="7" t="n"/>
      <c r="C1458" s="12" t="n"/>
      <c r="D1458" s="12">
        <f>IF(C1458="","",IFERROR(INDEX('연차관리대장'!$B$5:$B$204,MATCH(C1458,'연차관리대장'!$A$5:$A$204,0)),""))</f>
        <v/>
      </c>
      <c r="E1458" s="12">
        <f>IF(C1458="","",IFERROR(INDEX('연차관리대장'!$C$5:$C$204,MATCH(C1458,'연차관리대장'!$A$5:$A$204,0)),""))</f>
        <v/>
      </c>
      <c r="F1458" s="12" t="n"/>
      <c r="G1458" s="12" t="n"/>
      <c r="H1458" s="12">
        <f>IF(F1458="","",IF(OR(F1458="오전 반차",F1458="오후 반차"),0.5,IF(F1458="연차",N(G1458),0)))</f>
        <v/>
      </c>
      <c r="I1458" s="7" t="n"/>
      <c r="J1458" s="12" t="n"/>
      <c r="K1458" s="12" t="n"/>
      <c r="L1458" s="14" t="n"/>
      <c r="M1458" s="12">
        <f>IF(AND(C1458="",F1458=""),"",IF(C1458="","사번 미기재",IF(ISNA(MATCH(C1458,'연차관리대장'!$A$5:$A$204,0)),"대장에 없는 사번",IF(A1458="","사용일 미기재",IF(AND(F1458="연차",G1458=""),"일수 미기재",IF(AND(G1458&lt;&gt;"",ISNUMBER(SEARCH("반차",F1458)),N(G1458)&lt;&gt;0.5),"반차는 0.5일",""))))))</f>
        <v/>
      </c>
    </row>
    <row r="1459">
      <c r="A1459" s="7" t="n"/>
      <c r="B1459" s="7" t="n"/>
      <c r="C1459" s="12" t="n"/>
      <c r="D1459" s="12">
        <f>IF(C1459="","",IFERROR(INDEX('연차관리대장'!$B$5:$B$204,MATCH(C1459,'연차관리대장'!$A$5:$A$204,0)),""))</f>
        <v/>
      </c>
      <c r="E1459" s="12">
        <f>IF(C1459="","",IFERROR(INDEX('연차관리대장'!$C$5:$C$204,MATCH(C1459,'연차관리대장'!$A$5:$A$204,0)),""))</f>
        <v/>
      </c>
      <c r="F1459" s="12" t="n"/>
      <c r="G1459" s="12" t="n"/>
      <c r="H1459" s="12">
        <f>IF(F1459="","",IF(OR(F1459="오전 반차",F1459="오후 반차"),0.5,IF(F1459="연차",N(G1459),0)))</f>
        <v/>
      </c>
      <c r="I1459" s="7" t="n"/>
      <c r="J1459" s="12" t="n"/>
      <c r="K1459" s="12" t="n"/>
      <c r="L1459" s="14" t="n"/>
      <c r="M1459" s="12">
        <f>IF(AND(C1459="",F1459=""),"",IF(C1459="","사번 미기재",IF(ISNA(MATCH(C1459,'연차관리대장'!$A$5:$A$204,0)),"대장에 없는 사번",IF(A1459="","사용일 미기재",IF(AND(F1459="연차",G1459=""),"일수 미기재",IF(AND(G1459&lt;&gt;"",ISNUMBER(SEARCH("반차",F1459)),N(G1459)&lt;&gt;0.5),"반차는 0.5일",""))))))</f>
        <v/>
      </c>
    </row>
    <row r="1460">
      <c r="A1460" s="7" t="n"/>
      <c r="B1460" s="7" t="n"/>
      <c r="C1460" s="12" t="n"/>
      <c r="D1460" s="12">
        <f>IF(C1460="","",IFERROR(INDEX('연차관리대장'!$B$5:$B$204,MATCH(C1460,'연차관리대장'!$A$5:$A$204,0)),""))</f>
        <v/>
      </c>
      <c r="E1460" s="12">
        <f>IF(C1460="","",IFERROR(INDEX('연차관리대장'!$C$5:$C$204,MATCH(C1460,'연차관리대장'!$A$5:$A$204,0)),""))</f>
        <v/>
      </c>
      <c r="F1460" s="12" t="n"/>
      <c r="G1460" s="12" t="n"/>
      <c r="H1460" s="12">
        <f>IF(F1460="","",IF(OR(F1460="오전 반차",F1460="오후 반차"),0.5,IF(F1460="연차",N(G1460),0)))</f>
        <v/>
      </c>
      <c r="I1460" s="7" t="n"/>
      <c r="J1460" s="12" t="n"/>
      <c r="K1460" s="12" t="n"/>
      <c r="L1460" s="14" t="n"/>
      <c r="M1460" s="12">
        <f>IF(AND(C1460="",F1460=""),"",IF(C1460="","사번 미기재",IF(ISNA(MATCH(C1460,'연차관리대장'!$A$5:$A$204,0)),"대장에 없는 사번",IF(A1460="","사용일 미기재",IF(AND(F1460="연차",G1460=""),"일수 미기재",IF(AND(G1460&lt;&gt;"",ISNUMBER(SEARCH("반차",F1460)),N(G1460)&lt;&gt;0.5),"반차는 0.5일",""))))))</f>
        <v/>
      </c>
    </row>
    <row r="1461">
      <c r="A1461" s="7" t="n"/>
      <c r="B1461" s="7" t="n"/>
      <c r="C1461" s="12" t="n"/>
      <c r="D1461" s="12">
        <f>IF(C1461="","",IFERROR(INDEX('연차관리대장'!$B$5:$B$204,MATCH(C1461,'연차관리대장'!$A$5:$A$204,0)),""))</f>
        <v/>
      </c>
      <c r="E1461" s="12">
        <f>IF(C1461="","",IFERROR(INDEX('연차관리대장'!$C$5:$C$204,MATCH(C1461,'연차관리대장'!$A$5:$A$204,0)),""))</f>
        <v/>
      </c>
      <c r="F1461" s="12" t="n"/>
      <c r="G1461" s="12" t="n"/>
      <c r="H1461" s="12">
        <f>IF(F1461="","",IF(OR(F1461="오전 반차",F1461="오후 반차"),0.5,IF(F1461="연차",N(G1461),0)))</f>
        <v/>
      </c>
      <c r="I1461" s="7" t="n"/>
      <c r="J1461" s="12" t="n"/>
      <c r="K1461" s="12" t="n"/>
      <c r="L1461" s="14" t="n"/>
      <c r="M1461" s="12">
        <f>IF(AND(C1461="",F1461=""),"",IF(C1461="","사번 미기재",IF(ISNA(MATCH(C1461,'연차관리대장'!$A$5:$A$204,0)),"대장에 없는 사번",IF(A1461="","사용일 미기재",IF(AND(F1461="연차",G1461=""),"일수 미기재",IF(AND(G1461&lt;&gt;"",ISNUMBER(SEARCH("반차",F1461)),N(G1461)&lt;&gt;0.5),"반차는 0.5일",""))))))</f>
        <v/>
      </c>
    </row>
    <row r="1462">
      <c r="A1462" s="7" t="n"/>
      <c r="B1462" s="7" t="n"/>
      <c r="C1462" s="12" t="n"/>
      <c r="D1462" s="12">
        <f>IF(C1462="","",IFERROR(INDEX('연차관리대장'!$B$5:$B$204,MATCH(C1462,'연차관리대장'!$A$5:$A$204,0)),""))</f>
        <v/>
      </c>
      <c r="E1462" s="12">
        <f>IF(C1462="","",IFERROR(INDEX('연차관리대장'!$C$5:$C$204,MATCH(C1462,'연차관리대장'!$A$5:$A$204,0)),""))</f>
        <v/>
      </c>
      <c r="F1462" s="12" t="n"/>
      <c r="G1462" s="12" t="n"/>
      <c r="H1462" s="12">
        <f>IF(F1462="","",IF(OR(F1462="오전 반차",F1462="오후 반차"),0.5,IF(F1462="연차",N(G1462),0)))</f>
        <v/>
      </c>
      <c r="I1462" s="7" t="n"/>
      <c r="J1462" s="12" t="n"/>
      <c r="K1462" s="12" t="n"/>
      <c r="L1462" s="14" t="n"/>
      <c r="M1462" s="12">
        <f>IF(AND(C1462="",F1462=""),"",IF(C1462="","사번 미기재",IF(ISNA(MATCH(C1462,'연차관리대장'!$A$5:$A$204,0)),"대장에 없는 사번",IF(A1462="","사용일 미기재",IF(AND(F1462="연차",G1462=""),"일수 미기재",IF(AND(G1462&lt;&gt;"",ISNUMBER(SEARCH("반차",F1462)),N(G1462)&lt;&gt;0.5),"반차는 0.5일",""))))))</f>
        <v/>
      </c>
    </row>
    <row r="1463">
      <c r="A1463" s="7" t="n"/>
      <c r="B1463" s="7" t="n"/>
      <c r="C1463" s="12" t="n"/>
      <c r="D1463" s="12">
        <f>IF(C1463="","",IFERROR(INDEX('연차관리대장'!$B$5:$B$204,MATCH(C1463,'연차관리대장'!$A$5:$A$204,0)),""))</f>
        <v/>
      </c>
      <c r="E1463" s="12">
        <f>IF(C1463="","",IFERROR(INDEX('연차관리대장'!$C$5:$C$204,MATCH(C1463,'연차관리대장'!$A$5:$A$204,0)),""))</f>
        <v/>
      </c>
      <c r="F1463" s="12" t="n"/>
      <c r="G1463" s="12" t="n"/>
      <c r="H1463" s="12">
        <f>IF(F1463="","",IF(OR(F1463="오전 반차",F1463="오후 반차"),0.5,IF(F1463="연차",N(G1463),0)))</f>
        <v/>
      </c>
      <c r="I1463" s="7" t="n"/>
      <c r="J1463" s="12" t="n"/>
      <c r="K1463" s="12" t="n"/>
      <c r="L1463" s="14" t="n"/>
      <c r="M1463" s="12">
        <f>IF(AND(C1463="",F1463=""),"",IF(C1463="","사번 미기재",IF(ISNA(MATCH(C1463,'연차관리대장'!$A$5:$A$204,0)),"대장에 없는 사번",IF(A1463="","사용일 미기재",IF(AND(F1463="연차",G1463=""),"일수 미기재",IF(AND(G1463&lt;&gt;"",ISNUMBER(SEARCH("반차",F1463)),N(G1463)&lt;&gt;0.5),"반차는 0.5일",""))))))</f>
        <v/>
      </c>
    </row>
    <row r="1464">
      <c r="A1464" s="7" t="n"/>
      <c r="B1464" s="7" t="n"/>
      <c r="C1464" s="12" t="n"/>
      <c r="D1464" s="12">
        <f>IF(C1464="","",IFERROR(INDEX('연차관리대장'!$B$5:$B$204,MATCH(C1464,'연차관리대장'!$A$5:$A$204,0)),""))</f>
        <v/>
      </c>
      <c r="E1464" s="12">
        <f>IF(C1464="","",IFERROR(INDEX('연차관리대장'!$C$5:$C$204,MATCH(C1464,'연차관리대장'!$A$5:$A$204,0)),""))</f>
        <v/>
      </c>
      <c r="F1464" s="12" t="n"/>
      <c r="G1464" s="12" t="n"/>
      <c r="H1464" s="12">
        <f>IF(F1464="","",IF(OR(F1464="오전 반차",F1464="오후 반차"),0.5,IF(F1464="연차",N(G1464),0)))</f>
        <v/>
      </c>
      <c r="I1464" s="7" t="n"/>
      <c r="J1464" s="12" t="n"/>
      <c r="K1464" s="12" t="n"/>
      <c r="L1464" s="14" t="n"/>
      <c r="M1464" s="12">
        <f>IF(AND(C1464="",F1464=""),"",IF(C1464="","사번 미기재",IF(ISNA(MATCH(C1464,'연차관리대장'!$A$5:$A$204,0)),"대장에 없는 사번",IF(A1464="","사용일 미기재",IF(AND(F1464="연차",G1464=""),"일수 미기재",IF(AND(G1464&lt;&gt;"",ISNUMBER(SEARCH("반차",F1464)),N(G1464)&lt;&gt;0.5),"반차는 0.5일",""))))))</f>
        <v/>
      </c>
    </row>
    <row r="1465">
      <c r="A1465" s="7" t="n"/>
      <c r="B1465" s="7" t="n"/>
      <c r="C1465" s="12" t="n"/>
      <c r="D1465" s="12">
        <f>IF(C1465="","",IFERROR(INDEX('연차관리대장'!$B$5:$B$204,MATCH(C1465,'연차관리대장'!$A$5:$A$204,0)),""))</f>
        <v/>
      </c>
      <c r="E1465" s="12">
        <f>IF(C1465="","",IFERROR(INDEX('연차관리대장'!$C$5:$C$204,MATCH(C1465,'연차관리대장'!$A$5:$A$204,0)),""))</f>
        <v/>
      </c>
      <c r="F1465" s="12" t="n"/>
      <c r="G1465" s="12" t="n"/>
      <c r="H1465" s="12">
        <f>IF(F1465="","",IF(OR(F1465="오전 반차",F1465="오후 반차"),0.5,IF(F1465="연차",N(G1465),0)))</f>
        <v/>
      </c>
      <c r="I1465" s="7" t="n"/>
      <c r="J1465" s="12" t="n"/>
      <c r="K1465" s="12" t="n"/>
      <c r="L1465" s="14" t="n"/>
      <c r="M1465" s="12">
        <f>IF(AND(C1465="",F1465=""),"",IF(C1465="","사번 미기재",IF(ISNA(MATCH(C1465,'연차관리대장'!$A$5:$A$204,0)),"대장에 없는 사번",IF(A1465="","사용일 미기재",IF(AND(F1465="연차",G1465=""),"일수 미기재",IF(AND(G1465&lt;&gt;"",ISNUMBER(SEARCH("반차",F1465)),N(G1465)&lt;&gt;0.5),"반차는 0.5일",""))))))</f>
        <v/>
      </c>
    </row>
    <row r="1466">
      <c r="A1466" s="7" t="n"/>
      <c r="B1466" s="7" t="n"/>
      <c r="C1466" s="12" t="n"/>
      <c r="D1466" s="12">
        <f>IF(C1466="","",IFERROR(INDEX('연차관리대장'!$B$5:$B$204,MATCH(C1466,'연차관리대장'!$A$5:$A$204,0)),""))</f>
        <v/>
      </c>
      <c r="E1466" s="12">
        <f>IF(C1466="","",IFERROR(INDEX('연차관리대장'!$C$5:$C$204,MATCH(C1466,'연차관리대장'!$A$5:$A$204,0)),""))</f>
        <v/>
      </c>
      <c r="F1466" s="12" t="n"/>
      <c r="G1466" s="12" t="n"/>
      <c r="H1466" s="12">
        <f>IF(F1466="","",IF(OR(F1466="오전 반차",F1466="오후 반차"),0.5,IF(F1466="연차",N(G1466),0)))</f>
        <v/>
      </c>
      <c r="I1466" s="7" t="n"/>
      <c r="J1466" s="12" t="n"/>
      <c r="K1466" s="12" t="n"/>
      <c r="L1466" s="14" t="n"/>
      <c r="M1466" s="12">
        <f>IF(AND(C1466="",F1466=""),"",IF(C1466="","사번 미기재",IF(ISNA(MATCH(C1466,'연차관리대장'!$A$5:$A$204,0)),"대장에 없는 사번",IF(A1466="","사용일 미기재",IF(AND(F1466="연차",G1466=""),"일수 미기재",IF(AND(G1466&lt;&gt;"",ISNUMBER(SEARCH("반차",F1466)),N(G1466)&lt;&gt;0.5),"반차는 0.5일",""))))))</f>
        <v/>
      </c>
    </row>
    <row r="1467">
      <c r="A1467" s="7" t="n"/>
      <c r="B1467" s="7" t="n"/>
      <c r="C1467" s="12" t="n"/>
      <c r="D1467" s="12">
        <f>IF(C1467="","",IFERROR(INDEX('연차관리대장'!$B$5:$B$204,MATCH(C1467,'연차관리대장'!$A$5:$A$204,0)),""))</f>
        <v/>
      </c>
      <c r="E1467" s="12">
        <f>IF(C1467="","",IFERROR(INDEX('연차관리대장'!$C$5:$C$204,MATCH(C1467,'연차관리대장'!$A$5:$A$204,0)),""))</f>
        <v/>
      </c>
      <c r="F1467" s="12" t="n"/>
      <c r="G1467" s="12" t="n"/>
      <c r="H1467" s="12">
        <f>IF(F1467="","",IF(OR(F1467="오전 반차",F1467="오후 반차"),0.5,IF(F1467="연차",N(G1467),0)))</f>
        <v/>
      </c>
      <c r="I1467" s="7" t="n"/>
      <c r="J1467" s="12" t="n"/>
      <c r="K1467" s="12" t="n"/>
      <c r="L1467" s="14" t="n"/>
      <c r="M1467" s="12">
        <f>IF(AND(C1467="",F1467=""),"",IF(C1467="","사번 미기재",IF(ISNA(MATCH(C1467,'연차관리대장'!$A$5:$A$204,0)),"대장에 없는 사번",IF(A1467="","사용일 미기재",IF(AND(F1467="연차",G1467=""),"일수 미기재",IF(AND(G1467&lt;&gt;"",ISNUMBER(SEARCH("반차",F1467)),N(G1467)&lt;&gt;0.5),"반차는 0.5일",""))))))</f>
        <v/>
      </c>
    </row>
    <row r="1468">
      <c r="A1468" s="7" t="n"/>
      <c r="B1468" s="7" t="n"/>
      <c r="C1468" s="12" t="n"/>
      <c r="D1468" s="12">
        <f>IF(C1468="","",IFERROR(INDEX('연차관리대장'!$B$5:$B$204,MATCH(C1468,'연차관리대장'!$A$5:$A$204,0)),""))</f>
        <v/>
      </c>
      <c r="E1468" s="12">
        <f>IF(C1468="","",IFERROR(INDEX('연차관리대장'!$C$5:$C$204,MATCH(C1468,'연차관리대장'!$A$5:$A$204,0)),""))</f>
        <v/>
      </c>
      <c r="F1468" s="12" t="n"/>
      <c r="G1468" s="12" t="n"/>
      <c r="H1468" s="12">
        <f>IF(F1468="","",IF(OR(F1468="오전 반차",F1468="오후 반차"),0.5,IF(F1468="연차",N(G1468),0)))</f>
        <v/>
      </c>
      <c r="I1468" s="7" t="n"/>
      <c r="J1468" s="12" t="n"/>
      <c r="K1468" s="12" t="n"/>
      <c r="L1468" s="14" t="n"/>
      <c r="M1468" s="12">
        <f>IF(AND(C1468="",F1468=""),"",IF(C1468="","사번 미기재",IF(ISNA(MATCH(C1468,'연차관리대장'!$A$5:$A$204,0)),"대장에 없는 사번",IF(A1468="","사용일 미기재",IF(AND(F1468="연차",G1468=""),"일수 미기재",IF(AND(G1468&lt;&gt;"",ISNUMBER(SEARCH("반차",F1468)),N(G1468)&lt;&gt;0.5),"반차는 0.5일",""))))))</f>
        <v/>
      </c>
    </row>
    <row r="1469">
      <c r="A1469" s="7" t="n"/>
      <c r="B1469" s="7" t="n"/>
      <c r="C1469" s="12" t="n"/>
      <c r="D1469" s="12">
        <f>IF(C1469="","",IFERROR(INDEX('연차관리대장'!$B$5:$B$204,MATCH(C1469,'연차관리대장'!$A$5:$A$204,0)),""))</f>
        <v/>
      </c>
      <c r="E1469" s="12">
        <f>IF(C1469="","",IFERROR(INDEX('연차관리대장'!$C$5:$C$204,MATCH(C1469,'연차관리대장'!$A$5:$A$204,0)),""))</f>
        <v/>
      </c>
      <c r="F1469" s="12" t="n"/>
      <c r="G1469" s="12" t="n"/>
      <c r="H1469" s="12">
        <f>IF(F1469="","",IF(OR(F1469="오전 반차",F1469="오후 반차"),0.5,IF(F1469="연차",N(G1469),0)))</f>
        <v/>
      </c>
      <c r="I1469" s="7" t="n"/>
      <c r="J1469" s="12" t="n"/>
      <c r="K1469" s="12" t="n"/>
      <c r="L1469" s="14" t="n"/>
      <c r="M1469" s="12">
        <f>IF(AND(C1469="",F1469=""),"",IF(C1469="","사번 미기재",IF(ISNA(MATCH(C1469,'연차관리대장'!$A$5:$A$204,0)),"대장에 없는 사번",IF(A1469="","사용일 미기재",IF(AND(F1469="연차",G1469=""),"일수 미기재",IF(AND(G1469&lt;&gt;"",ISNUMBER(SEARCH("반차",F1469)),N(G1469)&lt;&gt;0.5),"반차는 0.5일",""))))))</f>
        <v/>
      </c>
    </row>
    <row r="1470">
      <c r="A1470" s="7" t="n"/>
      <c r="B1470" s="7" t="n"/>
      <c r="C1470" s="12" t="n"/>
      <c r="D1470" s="12">
        <f>IF(C1470="","",IFERROR(INDEX('연차관리대장'!$B$5:$B$204,MATCH(C1470,'연차관리대장'!$A$5:$A$204,0)),""))</f>
        <v/>
      </c>
      <c r="E1470" s="12">
        <f>IF(C1470="","",IFERROR(INDEX('연차관리대장'!$C$5:$C$204,MATCH(C1470,'연차관리대장'!$A$5:$A$204,0)),""))</f>
        <v/>
      </c>
      <c r="F1470" s="12" t="n"/>
      <c r="G1470" s="12" t="n"/>
      <c r="H1470" s="12">
        <f>IF(F1470="","",IF(OR(F1470="오전 반차",F1470="오후 반차"),0.5,IF(F1470="연차",N(G1470),0)))</f>
        <v/>
      </c>
      <c r="I1470" s="7" t="n"/>
      <c r="J1470" s="12" t="n"/>
      <c r="K1470" s="12" t="n"/>
      <c r="L1470" s="14" t="n"/>
      <c r="M1470" s="12">
        <f>IF(AND(C1470="",F1470=""),"",IF(C1470="","사번 미기재",IF(ISNA(MATCH(C1470,'연차관리대장'!$A$5:$A$204,0)),"대장에 없는 사번",IF(A1470="","사용일 미기재",IF(AND(F1470="연차",G1470=""),"일수 미기재",IF(AND(G1470&lt;&gt;"",ISNUMBER(SEARCH("반차",F1470)),N(G1470)&lt;&gt;0.5),"반차는 0.5일",""))))))</f>
        <v/>
      </c>
    </row>
    <row r="1471">
      <c r="A1471" s="7" t="n"/>
      <c r="B1471" s="7" t="n"/>
      <c r="C1471" s="12" t="n"/>
      <c r="D1471" s="12">
        <f>IF(C1471="","",IFERROR(INDEX('연차관리대장'!$B$5:$B$204,MATCH(C1471,'연차관리대장'!$A$5:$A$204,0)),""))</f>
        <v/>
      </c>
      <c r="E1471" s="12">
        <f>IF(C1471="","",IFERROR(INDEX('연차관리대장'!$C$5:$C$204,MATCH(C1471,'연차관리대장'!$A$5:$A$204,0)),""))</f>
        <v/>
      </c>
      <c r="F1471" s="12" t="n"/>
      <c r="G1471" s="12" t="n"/>
      <c r="H1471" s="12">
        <f>IF(F1471="","",IF(OR(F1471="오전 반차",F1471="오후 반차"),0.5,IF(F1471="연차",N(G1471),0)))</f>
        <v/>
      </c>
      <c r="I1471" s="7" t="n"/>
      <c r="J1471" s="12" t="n"/>
      <c r="K1471" s="12" t="n"/>
      <c r="L1471" s="14" t="n"/>
      <c r="M1471" s="12">
        <f>IF(AND(C1471="",F1471=""),"",IF(C1471="","사번 미기재",IF(ISNA(MATCH(C1471,'연차관리대장'!$A$5:$A$204,0)),"대장에 없는 사번",IF(A1471="","사용일 미기재",IF(AND(F1471="연차",G1471=""),"일수 미기재",IF(AND(G1471&lt;&gt;"",ISNUMBER(SEARCH("반차",F1471)),N(G1471)&lt;&gt;0.5),"반차는 0.5일",""))))))</f>
        <v/>
      </c>
    </row>
    <row r="1472">
      <c r="A1472" s="7" t="n"/>
      <c r="B1472" s="7" t="n"/>
      <c r="C1472" s="12" t="n"/>
      <c r="D1472" s="12">
        <f>IF(C1472="","",IFERROR(INDEX('연차관리대장'!$B$5:$B$204,MATCH(C1472,'연차관리대장'!$A$5:$A$204,0)),""))</f>
        <v/>
      </c>
      <c r="E1472" s="12">
        <f>IF(C1472="","",IFERROR(INDEX('연차관리대장'!$C$5:$C$204,MATCH(C1472,'연차관리대장'!$A$5:$A$204,0)),""))</f>
        <v/>
      </c>
      <c r="F1472" s="12" t="n"/>
      <c r="G1472" s="12" t="n"/>
      <c r="H1472" s="12">
        <f>IF(F1472="","",IF(OR(F1472="오전 반차",F1472="오후 반차"),0.5,IF(F1472="연차",N(G1472),0)))</f>
        <v/>
      </c>
      <c r="I1472" s="7" t="n"/>
      <c r="J1472" s="12" t="n"/>
      <c r="K1472" s="12" t="n"/>
      <c r="L1472" s="14" t="n"/>
      <c r="M1472" s="12">
        <f>IF(AND(C1472="",F1472=""),"",IF(C1472="","사번 미기재",IF(ISNA(MATCH(C1472,'연차관리대장'!$A$5:$A$204,0)),"대장에 없는 사번",IF(A1472="","사용일 미기재",IF(AND(F1472="연차",G1472=""),"일수 미기재",IF(AND(G1472&lt;&gt;"",ISNUMBER(SEARCH("반차",F1472)),N(G1472)&lt;&gt;0.5),"반차는 0.5일",""))))))</f>
        <v/>
      </c>
    </row>
    <row r="1473">
      <c r="A1473" s="7" t="n"/>
      <c r="B1473" s="7" t="n"/>
      <c r="C1473" s="12" t="n"/>
      <c r="D1473" s="12">
        <f>IF(C1473="","",IFERROR(INDEX('연차관리대장'!$B$5:$B$204,MATCH(C1473,'연차관리대장'!$A$5:$A$204,0)),""))</f>
        <v/>
      </c>
      <c r="E1473" s="12">
        <f>IF(C1473="","",IFERROR(INDEX('연차관리대장'!$C$5:$C$204,MATCH(C1473,'연차관리대장'!$A$5:$A$204,0)),""))</f>
        <v/>
      </c>
      <c r="F1473" s="12" t="n"/>
      <c r="G1473" s="12" t="n"/>
      <c r="H1473" s="12">
        <f>IF(F1473="","",IF(OR(F1473="오전 반차",F1473="오후 반차"),0.5,IF(F1473="연차",N(G1473),0)))</f>
        <v/>
      </c>
      <c r="I1473" s="7" t="n"/>
      <c r="J1473" s="12" t="n"/>
      <c r="K1473" s="12" t="n"/>
      <c r="L1473" s="14" t="n"/>
      <c r="M1473" s="12">
        <f>IF(AND(C1473="",F1473=""),"",IF(C1473="","사번 미기재",IF(ISNA(MATCH(C1473,'연차관리대장'!$A$5:$A$204,0)),"대장에 없는 사번",IF(A1473="","사용일 미기재",IF(AND(F1473="연차",G1473=""),"일수 미기재",IF(AND(G1473&lt;&gt;"",ISNUMBER(SEARCH("반차",F1473)),N(G1473)&lt;&gt;0.5),"반차는 0.5일",""))))))</f>
        <v/>
      </c>
    </row>
    <row r="1474">
      <c r="A1474" s="7" t="n"/>
      <c r="B1474" s="7" t="n"/>
      <c r="C1474" s="12" t="n"/>
      <c r="D1474" s="12">
        <f>IF(C1474="","",IFERROR(INDEX('연차관리대장'!$B$5:$B$204,MATCH(C1474,'연차관리대장'!$A$5:$A$204,0)),""))</f>
        <v/>
      </c>
      <c r="E1474" s="12">
        <f>IF(C1474="","",IFERROR(INDEX('연차관리대장'!$C$5:$C$204,MATCH(C1474,'연차관리대장'!$A$5:$A$204,0)),""))</f>
        <v/>
      </c>
      <c r="F1474" s="12" t="n"/>
      <c r="G1474" s="12" t="n"/>
      <c r="H1474" s="12">
        <f>IF(F1474="","",IF(OR(F1474="오전 반차",F1474="오후 반차"),0.5,IF(F1474="연차",N(G1474),0)))</f>
        <v/>
      </c>
      <c r="I1474" s="7" t="n"/>
      <c r="J1474" s="12" t="n"/>
      <c r="K1474" s="12" t="n"/>
      <c r="L1474" s="14" t="n"/>
      <c r="M1474" s="12">
        <f>IF(AND(C1474="",F1474=""),"",IF(C1474="","사번 미기재",IF(ISNA(MATCH(C1474,'연차관리대장'!$A$5:$A$204,0)),"대장에 없는 사번",IF(A1474="","사용일 미기재",IF(AND(F1474="연차",G1474=""),"일수 미기재",IF(AND(G1474&lt;&gt;"",ISNUMBER(SEARCH("반차",F1474)),N(G1474)&lt;&gt;0.5),"반차는 0.5일",""))))))</f>
        <v/>
      </c>
    </row>
    <row r="1475">
      <c r="A1475" s="7" t="n"/>
      <c r="B1475" s="7" t="n"/>
      <c r="C1475" s="12" t="n"/>
      <c r="D1475" s="12">
        <f>IF(C1475="","",IFERROR(INDEX('연차관리대장'!$B$5:$B$204,MATCH(C1475,'연차관리대장'!$A$5:$A$204,0)),""))</f>
        <v/>
      </c>
      <c r="E1475" s="12">
        <f>IF(C1475="","",IFERROR(INDEX('연차관리대장'!$C$5:$C$204,MATCH(C1475,'연차관리대장'!$A$5:$A$204,0)),""))</f>
        <v/>
      </c>
      <c r="F1475" s="12" t="n"/>
      <c r="G1475" s="12" t="n"/>
      <c r="H1475" s="12">
        <f>IF(F1475="","",IF(OR(F1475="오전 반차",F1475="오후 반차"),0.5,IF(F1475="연차",N(G1475),0)))</f>
        <v/>
      </c>
      <c r="I1475" s="7" t="n"/>
      <c r="J1475" s="12" t="n"/>
      <c r="K1475" s="12" t="n"/>
      <c r="L1475" s="14" t="n"/>
      <c r="M1475" s="12">
        <f>IF(AND(C1475="",F1475=""),"",IF(C1475="","사번 미기재",IF(ISNA(MATCH(C1475,'연차관리대장'!$A$5:$A$204,0)),"대장에 없는 사번",IF(A1475="","사용일 미기재",IF(AND(F1475="연차",G1475=""),"일수 미기재",IF(AND(G1475&lt;&gt;"",ISNUMBER(SEARCH("반차",F1475)),N(G1475)&lt;&gt;0.5),"반차는 0.5일",""))))))</f>
        <v/>
      </c>
    </row>
    <row r="1476">
      <c r="A1476" s="7" t="n"/>
      <c r="B1476" s="7" t="n"/>
      <c r="C1476" s="12" t="n"/>
      <c r="D1476" s="12">
        <f>IF(C1476="","",IFERROR(INDEX('연차관리대장'!$B$5:$B$204,MATCH(C1476,'연차관리대장'!$A$5:$A$204,0)),""))</f>
        <v/>
      </c>
      <c r="E1476" s="12">
        <f>IF(C1476="","",IFERROR(INDEX('연차관리대장'!$C$5:$C$204,MATCH(C1476,'연차관리대장'!$A$5:$A$204,0)),""))</f>
        <v/>
      </c>
      <c r="F1476" s="12" t="n"/>
      <c r="G1476" s="12" t="n"/>
      <c r="H1476" s="12">
        <f>IF(F1476="","",IF(OR(F1476="오전 반차",F1476="오후 반차"),0.5,IF(F1476="연차",N(G1476),0)))</f>
        <v/>
      </c>
      <c r="I1476" s="7" t="n"/>
      <c r="J1476" s="12" t="n"/>
      <c r="K1476" s="12" t="n"/>
      <c r="L1476" s="14" t="n"/>
      <c r="M1476" s="12">
        <f>IF(AND(C1476="",F1476=""),"",IF(C1476="","사번 미기재",IF(ISNA(MATCH(C1476,'연차관리대장'!$A$5:$A$204,0)),"대장에 없는 사번",IF(A1476="","사용일 미기재",IF(AND(F1476="연차",G1476=""),"일수 미기재",IF(AND(G1476&lt;&gt;"",ISNUMBER(SEARCH("반차",F1476)),N(G1476)&lt;&gt;0.5),"반차는 0.5일",""))))))</f>
        <v/>
      </c>
    </row>
    <row r="1477">
      <c r="A1477" s="7" t="n"/>
      <c r="B1477" s="7" t="n"/>
      <c r="C1477" s="12" t="n"/>
      <c r="D1477" s="12">
        <f>IF(C1477="","",IFERROR(INDEX('연차관리대장'!$B$5:$B$204,MATCH(C1477,'연차관리대장'!$A$5:$A$204,0)),""))</f>
        <v/>
      </c>
      <c r="E1477" s="12">
        <f>IF(C1477="","",IFERROR(INDEX('연차관리대장'!$C$5:$C$204,MATCH(C1477,'연차관리대장'!$A$5:$A$204,0)),""))</f>
        <v/>
      </c>
      <c r="F1477" s="12" t="n"/>
      <c r="G1477" s="12" t="n"/>
      <c r="H1477" s="12">
        <f>IF(F1477="","",IF(OR(F1477="오전 반차",F1477="오후 반차"),0.5,IF(F1477="연차",N(G1477),0)))</f>
        <v/>
      </c>
      <c r="I1477" s="7" t="n"/>
      <c r="J1477" s="12" t="n"/>
      <c r="K1477" s="12" t="n"/>
      <c r="L1477" s="14" t="n"/>
      <c r="M1477" s="12">
        <f>IF(AND(C1477="",F1477=""),"",IF(C1477="","사번 미기재",IF(ISNA(MATCH(C1477,'연차관리대장'!$A$5:$A$204,0)),"대장에 없는 사번",IF(A1477="","사용일 미기재",IF(AND(F1477="연차",G1477=""),"일수 미기재",IF(AND(G1477&lt;&gt;"",ISNUMBER(SEARCH("반차",F1477)),N(G1477)&lt;&gt;0.5),"반차는 0.5일",""))))))</f>
        <v/>
      </c>
    </row>
    <row r="1478">
      <c r="A1478" s="7" t="n"/>
      <c r="B1478" s="7" t="n"/>
      <c r="C1478" s="12" t="n"/>
      <c r="D1478" s="12">
        <f>IF(C1478="","",IFERROR(INDEX('연차관리대장'!$B$5:$B$204,MATCH(C1478,'연차관리대장'!$A$5:$A$204,0)),""))</f>
        <v/>
      </c>
      <c r="E1478" s="12">
        <f>IF(C1478="","",IFERROR(INDEX('연차관리대장'!$C$5:$C$204,MATCH(C1478,'연차관리대장'!$A$5:$A$204,0)),""))</f>
        <v/>
      </c>
      <c r="F1478" s="12" t="n"/>
      <c r="G1478" s="12" t="n"/>
      <c r="H1478" s="12">
        <f>IF(F1478="","",IF(OR(F1478="오전 반차",F1478="오후 반차"),0.5,IF(F1478="연차",N(G1478),0)))</f>
        <v/>
      </c>
      <c r="I1478" s="7" t="n"/>
      <c r="J1478" s="12" t="n"/>
      <c r="K1478" s="12" t="n"/>
      <c r="L1478" s="14" t="n"/>
      <c r="M1478" s="12">
        <f>IF(AND(C1478="",F1478=""),"",IF(C1478="","사번 미기재",IF(ISNA(MATCH(C1478,'연차관리대장'!$A$5:$A$204,0)),"대장에 없는 사번",IF(A1478="","사용일 미기재",IF(AND(F1478="연차",G1478=""),"일수 미기재",IF(AND(G1478&lt;&gt;"",ISNUMBER(SEARCH("반차",F1478)),N(G1478)&lt;&gt;0.5),"반차는 0.5일",""))))))</f>
        <v/>
      </c>
    </row>
    <row r="1479">
      <c r="A1479" s="7" t="n"/>
      <c r="B1479" s="7" t="n"/>
      <c r="C1479" s="12" t="n"/>
      <c r="D1479" s="12">
        <f>IF(C1479="","",IFERROR(INDEX('연차관리대장'!$B$5:$B$204,MATCH(C1479,'연차관리대장'!$A$5:$A$204,0)),""))</f>
        <v/>
      </c>
      <c r="E1479" s="12">
        <f>IF(C1479="","",IFERROR(INDEX('연차관리대장'!$C$5:$C$204,MATCH(C1479,'연차관리대장'!$A$5:$A$204,0)),""))</f>
        <v/>
      </c>
      <c r="F1479" s="12" t="n"/>
      <c r="G1479" s="12" t="n"/>
      <c r="H1479" s="12">
        <f>IF(F1479="","",IF(OR(F1479="오전 반차",F1479="오후 반차"),0.5,IF(F1479="연차",N(G1479),0)))</f>
        <v/>
      </c>
      <c r="I1479" s="7" t="n"/>
      <c r="J1479" s="12" t="n"/>
      <c r="K1479" s="12" t="n"/>
      <c r="L1479" s="14" t="n"/>
      <c r="M1479" s="12">
        <f>IF(AND(C1479="",F1479=""),"",IF(C1479="","사번 미기재",IF(ISNA(MATCH(C1479,'연차관리대장'!$A$5:$A$204,0)),"대장에 없는 사번",IF(A1479="","사용일 미기재",IF(AND(F1479="연차",G1479=""),"일수 미기재",IF(AND(G1479&lt;&gt;"",ISNUMBER(SEARCH("반차",F1479)),N(G1479)&lt;&gt;0.5),"반차는 0.5일",""))))))</f>
        <v/>
      </c>
    </row>
    <row r="1480">
      <c r="A1480" s="7" t="n"/>
      <c r="B1480" s="7" t="n"/>
      <c r="C1480" s="12" t="n"/>
      <c r="D1480" s="12">
        <f>IF(C1480="","",IFERROR(INDEX('연차관리대장'!$B$5:$B$204,MATCH(C1480,'연차관리대장'!$A$5:$A$204,0)),""))</f>
        <v/>
      </c>
      <c r="E1480" s="12">
        <f>IF(C1480="","",IFERROR(INDEX('연차관리대장'!$C$5:$C$204,MATCH(C1480,'연차관리대장'!$A$5:$A$204,0)),""))</f>
        <v/>
      </c>
      <c r="F1480" s="12" t="n"/>
      <c r="G1480" s="12" t="n"/>
      <c r="H1480" s="12">
        <f>IF(F1480="","",IF(OR(F1480="오전 반차",F1480="오후 반차"),0.5,IF(F1480="연차",N(G1480),0)))</f>
        <v/>
      </c>
      <c r="I1480" s="7" t="n"/>
      <c r="J1480" s="12" t="n"/>
      <c r="K1480" s="12" t="n"/>
      <c r="L1480" s="14" t="n"/>
      <c r="M1480" s="12">
        <f>IF(AND(C1480="",F1480=""),"",IF(C1480="","사번 미기재",IF(ISNA(MATCH(C1480,'연차관리대장'!$A$5:$A$204,0)),"대장에 없는 사번",IF(A1480="","사용일 미기재",IF(AND(F1480="연차",G1480=""),"일수 미기재",IF(AND(G1480&lt;&gt;"",ISNUMBER(SEARCH("반차",F1480)),N(G1480)&lt;&gt;0.5),"반차는 0.5일",""))))))</f>
        <v/>
      </c>
    </row>
    <row r="1481">
      <c r="A1481" s="7" t="n"/>
      <c r="B1481" s="7" t="n"/>
      <c r="C1481" s="12" t="n"/>
      <c r="D1481" s="12">
        <f>IF(C1481="","",IFERROR(INDEX('연차관리대장'!$B$5:$B$204,MATCH(C1481,'연차관리대장'!$A$5:$A$204,0)),""))</f>
        <v/>
      </c>
      <c r="E1481" s="12">
        <f>IF(C1481="","",IFERROR(INDEX('연차관리대장'!$C$5:$C$204,MATCH(C1481,'연차관리대장'!$A$5:$A$204,0)),""))</f>
        <v/>
      </c>
      <c r="F1481" s="12" t="n"/>
      <c r="G1481" s="12" t="n"/>
      <c r="H1481" s="12">
        <f>IF(F1481="","",IF(OR(F1481="오전 반차",F1481="오후 반차"),0.5,IF(F1481="연차",N(G1481),0)))</f>
        <v/>
      </c>
      <c r="I1481" s="7" t="n"/>
      <c r="J1481" s="12" t="n"/>
      <c r="K1481" s="12" t="n"/>
      <c r="L1481" s="14" t="n"/>
      <c r="M1481" s="12">
        <f>IF(AND(C1481="",F1481=""),"",IF(C1481="","사번 미기재",IF(ISNA(MATCH(C1481,'연차관리대장'!$A$5:$A$204,0)),"대장에 없는 사번",IF(A1481="","사용일 미기재",IF(AND(F1481="연차",G1481=""),"일수 미기재",IF(AND(G1481&lt;&gt;"",ISNUMBER(SEARCH("반차",F1481)),N(G1481)&lt;&gt;0.5),"반차는 0.5일",""))))))</f>
        <v/>
      </c>
    </row>
    <row r="1482">
      <c r="A1482" s="7" t="n"/>
      <c r="B1482" s="7" t="n"/>
      <c r="C1482" s="12" t="n"/>
      <c r="D1482" s="12">
        <f>IF(C1482="","",IFERROR(INDEX('연차관리대장'!$B$5:$B$204,MATCH(C1482,'연차관리대장'!$A$5:$A$204,0)),""))</f>
        <v/>
      </c>
      <c r="E1482" s="12">
        <f>IF(C1482="","",IFERROR(INDEX('연차관리대장'!$C$5:$C$204,MATCH(C1482,'연차관리대장'!$A$5:$A$204,0)),""))</f>
        <v/>
      </c>
      <c r="F1482" s="12" t="n"/>
      <c r="G1482" s="12" t="n"/>
      <c r="H1482" s="12">
        <f>IF(F1482="","",IF(OR(F1482="오전 반차",F1482="오후 반차"),0.5,IF(F1482="연차",N(G1482),0)))</f>
        <v/>
      </c>
      <c r="I1482" s="7" t="n"/>
      <c r="J1482" s="12" t="n"/>
      <c r="K1482" s="12" t="n"/>
      <c r="L1482" s="14" t="n"/>
      <c r="M1482" s="12">
        <f>IF(AND(C1482="",F1482=""),"",IF(C1482="","사번 미기재",IF(ISNA(MATCH(C1482,'연차관리대장'!$A$5:$A$204,0)),"대장에 없는 사번",IF(A1482="","사용일 미기재",IF(AND(F1482="연차",G1482=""),"일수 미기재",IF(AND(G1482&lt;&gt;"",ISNUMBER(SEARCH("반차",F1482)),N(G1482)&lt;&gt;0.5),"반차는 0.5일",""))))))</f>
        <v/>
      </c>
    </row>
    <row r="1483">
      <c r="A1483" s="7" t="n"/>
      <c r="B1483" s="7" t="n"/>
      <c r="C1483" s="12" t="n"/>
      <c r="D1483" s="12">
        <f>IF(C1483="","",IFERROR(INDEX('연차관리대장'!$B$5:$B$204,MATCH(C1483,'연차관리대장'!$A$5:$A$204,0)),""))</f>
        <v/>
      </c>
      <c r="E1483" s="12">
        <f>IF(C1483="","",IFERROR(INDEX('연차관리대장'!$C$5:$C$204,MATCH(C1483,'연차관리대장'!$A$5:$A$204,0)),""))</f>
        <v/>
      </c>
      <c r="F1483" s="12" t="n"/>
      <c r="G1483" s="12" t="n"/>
      <c r="H1483" s="12">
        <f>IF(F1483="","",IF(OR(F1483="오전 반차",F1483="오후 반차"),0.5,IF(F1483="연차",N(G1483),0)))</f>
        <v/>
      </c>
      <c r="I1483" s="7" t="n"/>
      <c r="J1483" s="12" t="n"/>
      <c r="K1483" s="12" t="n"/>
      <c r="L1483" s="14" t="n"/>
      <c r="M1483" s="12">
        <f>IF(AND(C1483="",F1483=""),"",IF(C1483="","사번 미기재",IF(ISNA(MATCH(C1483,'연차관리대장'!$A$5:$A$204,0)),"대장에 없는 사번",IF(A1483="","사용일 미기재",IF(AND(F1483="연차",G1483=""),"일수 미기재",IF(AND(G1483&lt;&gt;"",ISNUMBER(SEARCH("반차",F1483)),N(G1483)&lt;&gt;0.5),"반차는 0.5일",""))))))</f>
        <v/>
      </c>
    </row>
    <row r="1484">
      <c r="A1484" s="7" t="n"/>
      <c r="B1484" s="7" t="n"/>
      <c r="C1484" s="12" t="n"/>
      <c r="D1484" s="12">
        <f>IF(C1484="","",IFERROR(INDEX('연차관리대장'!$B$5:$B$204,MATCH(C1484,'연차관리대장'!$A$5:$A$204,0)),""))</f>
        <v/>
      </c>
      <c r="E1484" s="12">
        <f>IF(C1484="","",IFERROR(INDEX('연차관리대장'!$C$5:$C$204,MATCH(C1484,'연차관리대장'!$A$5:$A$204,0)),""))</f>
        <v/>
      </c>
      <c r="F1484" s="12" t="n"/>
      <c r="G1484" s="12" t="n"/>
      <c r="H1484" s="12">
        <f>IF(F1484="","",IF(OR(F1484="오전 반차",F1484="오후 반차"),0.5,IF(F1484="연차",N(G1484),0)))</f>
        <v/>
      </c>
      <c r="I1484" s="7" t="n"/>
      <c r="J1484" s="12" t="n"/>
      <c r="K1484" s="12" t="n"/>
      <c r="L1484" s="14" t="n"/>
      <c r="M1484" s="12">
        <f>IF(AND(C1484="",F1484=""),"",IF(C1484="","사번 미기재",IF(ISNA(MATCH(C1484,'연차관리대장'!$A$5:$A$204,0)),"대장에 없는 사번",IF(A1484="","사용일 미기재",IF(AND(F1484="연차",G1484=""),"일수 미기재",IF(AND(G1484&lt;&gt;"",ISNUMBER(SEARCH("반차",F1484)),N(G1484)&lt;&gt;0.5),"반차는 0.5일",""))))))</f>
        <v/>
      </c>
    </row>
    <row r="1485">
      <c r="A1485" s="7" t="n"/>
      <c r="B1485" s="7" t="n"/>
      <c r="C1485" s="12" t="n"/>
      <c r="D1485" s="12">
        <f>IF(C1485="","",IFERROR(INDEX('연차관리대장'!$B$5:$B$204,MATCH(C1485,'연차관리대장'!$A$5:$A$204,0)),""))</f>
        <v/>
      </c>
      <c r="E1485" s="12">
        <f>IF(C1485="","",IFERROR(INDEX('연차관리대장'!$C$5:$C$204,MATCH(C1485,'연차관리대장'!$A$5:$A$204,0)),""))</f>
        <v/>
      </c>
      <c r="F1485" s="12" t="n"/>
      <c r="G1485" s="12" t="n"/>
      <c r="H1485" s="12">
        <f>IF(F1485="","",IF(OR(F1485="오전 반차",F1485="오후 반차"),0.5,IF(F1485="연차",N(G1485),0)))</f>
        <v/>
      </c>
      <c r="I1485" s="7" t="n"/>
      <c r="J1485" s="12" t="n"/>
      <c r="K1485" s="12" t="n"/>
      <c r="L1485" s="14" t="n"/>
      <c r="M1485" s="12">
        <f>IF(AND(C1485="",F1485=""),"",IF(C1485="","사번 미기재",IF(ISNA(MATCH(C1485,'연차관리대장'!$A$5:$A$204,0)),"대장에 없는 사번",IF(A1485="","사용일 미기재",IF(AND(F1485="연차",G1485=""),"일수 미기재",IF(AND(G1485&lt;&gt;"",ISNUMBER(SEARCH("반차",F1485)),N(G1485)&lt;&gt;0.5),"반차는 0.5일",""))))))</f>
        <v/>
      </c>
    </row>
    <row r="1486">
      <c r="A1486" s="7" t="n"/>
      <c r="B1486" s="7" t="n"/>
      <c r="C1486" s="12" t="n"/>
      <c r="D1486" s="12">
        <f>IF(C1486="","",IFERROR(INDEX('연차관리대장'!$B$5:$B$204,MATCH(C1486,'연차관리대장'!$A$5:$A$204,0)),""))</f>
        <v/>
      </c>
      <c r="E1486" s="12">
        <f>IF(C1486="","",IFERROR(INDEX('연차관리대장'!$C$5:$C$204,MATCH(C1486,'연차관리대장'!$A$5:$A$204,0)),""))</f>
        <v/>
      </c>
      <c r="F1486" s="12" t="n"/>
      <c r="G1486" s="12" t="n"/>
      <c r="H1486" s="12">
        <f>IF(F1486="","",IF(OR(F1486="오전 반차",F1486="오후 반차"),0.5,IF(F1486="연차",N(G1486),0)))</f>
        <v/>
      </c>
      <c r="I1486" s="7" t="n"/>
      <c r="J1486" s="12" t="n"/>
      <c r="K1486" s="12" t="n"/>
      <c r="L1486" s="14" t="n"/>
      <c r="M1486" s="12">
        <f>IF(AND(C1486="",F1486=""),"",IF(C1486="","사번 미기재",IF(ISNA(MATCH(C1486,'연차관리대장'!$A$5:$A$204,0)),"대장에 없는 사번",IF(A1486="","사용일 미기재",IF(AND(F1486="연차",G1486=""),"일수 미기재",IF(AND(G1486&lt;&gt;"",ISNUMBER(SEARCH("반차",F1486)),N(G1486)&lt;&gt;0.5),"반차는 0.5일",""))))))</f>
        <v/>
      </c>
    </row>
    <row r="1487">
      <c r="A1487" s="7" t="n"/>
      <c r="B1487" s="7" t="n"/>
      <c r="C1487" s="12" t="n"/>
      <c r="D1487" s="12">
        <f>IF(C1487="","",IFERROR(INDEX('연차관리대장'!$B$5:$B$204,MATCH(C1487,'연차관리대장'!$A$5:$A$204,0)),""))</f>
        <v/>
      </c>
      <c r="E1487" s="12">
        <f>IF(C1487="","",IFERROR(INDEX('연차관리대장'!$C$5:$C$204,MATCH(C1487,'연차관리대장'!$A$5:$A$204,0)),""))</f>
        <v/>
      </c>
      <c r="F1487" s="12" t="n"/>
      <c r="G1487" s="12" t="n"/>
      <c r="H1487" s="12">
        <f>IF(F1487="","",IF(OR(F1487="오전 반차",F1487="오후 반차"),0.5,IF(F1487="연차",N(G1487),0)))</f>
        <v/>
      </c>
      <c r="I1487" s="7" t="n"/>
      <c r="J1487" s="12" t="n"/>
      <c r="K1487" s="12" t="n"/>
      <c r="L1487" s="14" t="n"/>
      <c r="M1487" s="12">
        <f>IF(AND(C1487="",F1487=""),"",IF(C1487="","사번 미기재",IF(ISNA(MATCH(C1487,'연차관리대장'!$A$5:$A$204,0)),"대장에 없는 사번",IF(A1487="","사용일 미기재",IF(AND(F1487="연차",G1487=""),"일수 미기재",IF(AND(G1487&lt;&gt;"",ISNUMBER(SEARCH("반차",F1487)),N(G1487)&lt;&gt;0.5),"반차는 0.5일",""))))))</f>
        <v/>
      </c>
    </row>
    <row r="1488">
      <c r="A1488" s="7" t="n"/>
      <c r="B1488" s="7" t="n"/>
      <c r="C1488" s="12" t="n"/>
      <c r="D1488" s="12">
        <f>IF(C1488="","",IFERROR(INDEX('연차관리대장'!$B$5:$B$204,MATCH(C1488,'연차관리대장'!$A$5:$A$204,0)),""))</f>
        <v/>
      </c>
      <c r="E1488" s="12">
        <f>IF(C1488="","",IFERROR(INDEX('연차관리대장'!$C$5:$C$204,MATCH(C1488,'연차관리대장'!$A$5:$A$204,0)),""))</f>
        <v/>
      </c>
      <c r="F1488" s="12" t="n"/>
      <c r="G1488" s="12" t="n"/>
      <c r="H1488" s="12">
        <f>IF(F1488="","",IF(OR(F1488="오전 반차",F1488="오후 반차"),0.5,IF(F1488="연차",N(G1488),0)))</f>
        <v/>
      </c>
      <c r="I1488" s="7" t="n"/>
      <c r="J1488" s="12" t="n"/>
      <c r="K1488" s="12" t="n"/>
      <c r="L1488" s="14" t="n"/>
      <c r="M1488" s="12">
        <f>IF(AND(C1488="",F1488=""),"",IF(C1488="","사번 미기재",IF(ISNA(MATCH(C1488,'연차관리대장'!$A$5:$A$204,0)),"대장에 없는 사번",IF(A1488="","사용일 미기재",IF(AND(F1488="연차",G1488=""),"일수 미기재",IF(AND(G1488&lt;&gt;"",ISNUMBER(SEARCH("반차",F1488)),N(G1488)&lt;&gt;0.5),"반차는 0.5일",""))))))</f>
        <v/>
      </c>
    </row>
    <row r="1489">
      <c r="A1489" s="7" t="n"/>
      <c r="B1489" s="7" t="n"/>
      <c r="C1489" s="12" t="n"/>
      <c r="D1489" s="12">
        <f>IF(C1489="","",IFERROR(INDEX('연차관리대장'!$B$5:$B$204,MATCH(C1489,'연차관리대장'!$A$5:$A$204,0)),""))</f>
        <v/>
      </c>
      <c r="E1489" s="12">
        <f>IF(C1489="","",IFERROR(INDEX('연차관리대장'!$C$5:$C$204,MATCH(C1489,'연차관리대장'!$A$5:$A$204,0)),""))</f>
        <v/>
      </c>
      <c r="F1489" s="12" t="n"/>
      <c r="G1489" s="12" t="n"/>
      <c r="H1489" s="12">
        <f>IF(F1489="","",IF(OR(F1489="오전 반차",F1489="오후 반차"),0.5,IF(F1489="연차",N(G1489),0)))</f>
        <v/>
      </c>
      <c r="I1489" s="7" t="n"/>
      <c r="J1489" s="12" t="n"/>
      <c r="K1489" s="12" t="n"/>
      <c r="L1489" s="14" t="n"/>
      <c r="M1489" s="12">
        <f>IF(AND(C1489="",F1489=""),"",IF(C1489="","사번 미기재",IF(ISNA(MATCH(C1489,'연차관리대장'!$A$5:$A$204,0)),"대장에 없는 사번",IF(A1489="","사용일 미기재",IF(AND(F1489="연차",G1489=""),"일수 미기재",IF(AND(G1489&lt;&gt;"",ISNUMBER(SEARCH("반차",F1489)),N(G1489)&lt;&gt;0.5),"반차는 0.5일",""))))))</f>
        <v/>
      </c>
    </row>
    <row r="1490">
      <c r="A1490" s="7" t="n"/>
      <c r="B1490" s="7" t="n"/>
      <c r="C1490" s="12" t="n"/>
      <c r="D1490" s="12">
        <f>IF(C1490="","",IFERROR(INDEX('연차관리대장'!$B$5:$B$204,MATCH(C1490,'연차관리대장'!$A$5:$A$204,0)),""))</f>
        <v/>
      </c>
      <c r="E1490" s="12">
        <f>IF(C1490="","",IFERROR(INDEX('연차관리대장'!$C$5:$C$204,MATCH(C1490,'연차관리대장'!$A$5:$A$204,0)),""))</f>
        <v/>
      </c>
      <c r="F1490" s="12" t="n"/>
      <c r="G1490" s="12" t="n"/>
      <c r="H1490" s="12">
        <f>IF(F1490="","",IF(OR(F1490="오전 반차",F1490="오후 반차"),0.5,IF(F1490="연차",N(G1490),0)))</f>
        <v/>
      </c>
      <c r="I1490" s="7" t="n"/>
      <c r="J1490" s="12" t="n"/>
      <c r="K1490" s="12" t="n"/>
      <c r="L1490" s="14" t="n"/>
      <c r="M1490" s="12">
        <f>IF(AND(C1490="",F1490=""),"",IF(C1490="","사번 미기재",IF(ISNA(MATCH(C1490,'연차관리대장'!$A$5:$A$204,0)),"대장에 없는 사번",IF(A1490="","사용일 미기재",IF(AND(F1490="연차",G1490=""),"일수 미기재",IF(AND(G1490&lt;&gt;"",ISNUMBER(SEARCH("반차",F1490)),N(G1490)&lt;&gt;0.5),"반차는 0.5일",""))))))</f>
        <v/>
      </c>
    </row>
    <row r="1491">
      <c r="A1491" s="7" t="n"/>
      <c r="B1491" s="7" t="n"/>
      <c r="C1491" s="12" t="n"/>
      <c r="D1491" s="12">
        <f>IF(C1491="","",IFERROR(INDEX('연차관리대장'!$B$5:$B$204,MATCH(C1491,'연차관리대장'!$A$5:$A$204,0)),""))</f>
        <v/>
      </c>
      <c r="E1491" s="12">
        <f>IF(C1491="","",IFERROR(INDEX('연차관리대장'!$C$5:$C$204,MATCH(C1491,'연차관리대장'!$A$5:$A$204,0)),""))</f>
        <v/>
      </c>
      <c r="F1491" s="12" t="n"/>
      <c r="G1491" s="12" t="n"/>
      <c r="H1491" s="12">
        <f>IF(F1491="","",IF(OR(F1491="오전 반차",F1491="오후 반차"),0.5,IF(F1491="연차",N(G1491),0)))</f>
        <v/>
      </c>
      <c r="I1491" s="7" t="n"/>
      <c r="J1491" s="12" t="n"/>
      <c r="K1491" s="12" t="n"/>
      <c r="L1491" s="14" t="n"/>
      <c r="M1491" s="12">
        <f>IF(AND(C1491="",F1491=""),"",IF(C1491="","사번 미기재",IF(ISNA(MATCH(C1491,'연차관리대장'!$A$5:$A$204,0)),"대장에 없는 사번",IF(A1491="","사용일 미기재",IF(AND(F1491="연차",G1491=""),"일수 미기재",IF(AND(G1491&lt;&gt;"",ISNUMBER(SEARCH("반차",F1491)),N(G1491)&lt;&gt;0.5),"반차는 0.5일",""))))))</f>
        <v/>
      </c>
    </row>
    <row r="1492">
      <c r="A1492" s="7" t="n"/>
      <c r="B1492" s="7" t="n"/>
      <c r="C1492" s="12" t="n"/>
      <c r="D1492" s="12">
        <f>IF(C1492="","",IFERROR(INDEX('연차관리대장'!$B$5:$B$204,MATCH(C1492,'연차관리대장'!$A$5:$A$204,0)),""))</f>
        <v/>
      </c>
      <c r="E1492" s="12">
        <f>IF(C1492="","",IFERROR(INDEX('연차관리대장'!$C$5:$C$204,MATCH(C1492,'연차관리대장'!$A$5:$A$204,0)),""))</f>
        <v/>
      </c>
      <c r="F1492" s="12" t="n"/>
      <c r="G1492" s="12" t="n"/>
      <c r="H1492" s="12">
        <f>IF(F1492="","",IF(OR(F1492="오전 반차",F1492="오후 반차"),0.5,IF(F1492="연차",N(G1492),0)))</f>
        <v/>
      </c>
      <c r="I1492" s="7" t="n"/>
      <c r="J1492" s="12" t="n"/>
      <c r="K1492" s="12" t="n"/>
      <c r="L1492" s="14" t="n"/>
      <c r="M1492" s="12">
        <f>IF(AND(C1492="",F1492=""),"",IF(C1492="","사번 미기재",IF(ISNA(MATCH(C1492,'연차관리대장'!$A$5:$A$204,0)),"대장에 없는 사번",IF(A1492="","사용일 미기재",IF(AND(F1492="연차",G1492=""),"일수 미기재",IF(AND(G1492&lt;&gt;"",ISNUMBER(SEARCH("반차",F1492)),N(G1492)&lt;&gt;0.5),"반차는 0.5일",""))))))</f>
        <v/>
      </c>
    </row>
    <row r="1493">
      <c r="A1493" s="7" t="n"/>
      <c r="B1493" s="7" t="n"/>
      <c r="C1493" s="12" t="n"/>
      <c r="D1493" s="12">
        <f>IF(C1493="","",IFERROR(INDEX('연차관리대장'!$B$5:$B$204,MATCH(C1493,'연차관리대장'!$A$5:$A$204,0)),""))</f>
        <v/>
      </c>
      <c r="E1493" s="12">
        <f>IF(C1493="","",IFERROR(INDEX('연차관리대장'!$C$5:$C$204,MATCH(C1493,'연차관리대장'!$A$5:$A$204,0)),""))</f>
        <v/>
      </c>
      <c r="F1493" s="12" t="n"/>
      <c r="G1493" s="12" t="n"/>
      <c r="H1493" s="12">
        <f>IF(F1493="","",IF(OR(F1493="오전 반차",F1493="오후 반차"),0.5,IF(F1493="연차",N(G1493),0)))</f>
        <v/>
      </c>
      <c r="I1493" s="7" t="n"/>
      <c r="J1493" s="12" t="n"/>
      <c r="K1493" s="12" t="n"/>
      <c r="L1493" s="14" t="n"/>
      <c r="M1493" s="12">
        <f>IF(AND(C1493="",F1493=""),"",IF(C1493="","사번 미기재",IF(ISNA(MATCH(C1493,'연차관리대장'!$A$5:$A$204,0)),"대장에 없는 사번",IF(A1493="","사용일 미기재",IF(AND(F1493="연차",G1493=""),"일수 미기재",IF(AND(G1493&lt;&gt;"",ISNUMBER(SEARCH("반차",F1493)),N(G1493)&lt;&gt;0.5),"반차는 0.5일",""))))))</f>
        <v/>
      </c>
    </row>
    <row r="1494">
      <c r="A1494" s="7" t="n"/>
      <c r="B1494" s="7" t="n"/>
      <c r="C1494" s="12" t="n"/>
      <c r="D1494" s="12">
        <f>IF(C1494="","",IFERROR(INDEX('연차관리대장'!$B$5:$B$204,MATCH(C1494,'연차관리대장'!$A$5:$A$204,0)),""))</f>
        <v/>
      </c>
      <c r="E1494" s="12">
        <f>IF(C1494="","",IFERROR(INDEX('연차관리대장'!$C$5:$C$204,MATCH(C1494,'연차관리대장'!$A$5:$A$204,0)),""))</f>
        <v/>
      </c>
      <c r="F1494" s="12" t="n"/>
      <c r="G1494" s="12" t="n"/>
      <c r="H1494" s="12">
        <f>IF(F1494="","",IF(OR(F1494="오전 반차",F1494="오후 반차"),0.5,IF(F1494="연차",N(G1494),0)))</f>
        <v/>
      </c>
      <c r="I1494" s="7" t="n"/>
      <c r="J1494" s="12" t="n"/>
      <c r="K1494" s="12" t="n"/>
      <c r="L1494" s="14" t="n"/>
      <c r="M1494" s="12">
        <f>IF(AND(C1494="",F1494=""),"",IF(C1494="","사번 미기재",IF(ISNA(MATCH(C1494,'연차관리대장'!$A$5:$A$204,0)),"대장에 없는 사번",IF(A1494="","사용일 미기재",IF(AND(F1494="연차",G1494=""),"일수 미기재",IF(AND(G1494&lt;&gt;"",ISNUMBER(SEARCH("반차",F1494)),N(G1494)&lt;&gt;0.5),"반차는 0.5일",""))))))</f>
        <v/>
      </c>
    </row>
    <row r="1495">
      <c r="A1495" s="7" t="n"/>
      <c r="B1495" s="7" t="n"/>
      <c r="C1495" s="12" t="n"/>
      <c r="D1495" s="12">
        <f>IF(C1495="","",IFERROR(INDEX('연차관리대장'!$B$5:$B$204,MATCH(C1495,'연차관리대장'!$A$5:$A$204,0)),""))</f>
        <v/>
      </c>
      <c r="E1495" s="12">
        <f>IF(C1495="","",IFERROR(INDEX('연차관리대장'!$C$5:$C$204,MATCH(C1495,'연차관리대장'!$A$5:$A$204,0)),""))</f>
        <v/>
      </c>
      <c r="F1495" s="12" t="n"/>
      <c r="G1495" s="12" t="n"/>
      <c r="H1495" s="12">
        <f>IF(F1495="","",IF(OR(F1495="오전 반차",F1495="오후 반차"),0.5,IF(F1495="연차",N(G1495),0)))</f>
        <v/>
      </c>
      <c r="I1495" s="7" t="n"/>
      <c r="J1495" s="12" t="n"/>
      <c r="K1495" s="12" t="n"/>
      <c r="L1495" s="14" t="n"/>
      <c r="M1495" s="12">
        <f>IF(AND(C1495="",F1495=""),"",IF(C1495="","사번 미기재",IF(ISNA(MATCH(C1495,'연차관리대장'!$A$5:$A$204,0)),"대장에 없는 사번",IF(A1495="","사용일 미기재",IF(AND(F1495="연차",G1495=""),"일수 미기재",IF(AND(G1495&lt;&gt;"",ISNUMBER(SEARCH("반차",F1495)),N(G1495)&lt;&gt;0.5),"반차는 0.5일",""))))))</f>
        <v/>
      </c>
    </row>
    <row r="1496">
      <c r="A1496" s="7" t="n"/>
      <c r="B1496" s="7" t="n"/>
      <c r="C1496" s="12" t="n"/>
      <c r="D1496" s="12">
        <f>IF(C1496="","",IFERROR(INDEX('연차관리대장'!$B$5:$B$204,MATCH(C1496,'연차관리대장'!$A$5:$A$204,0)),""))</f>
        <v/>
      </c>
      <c r="E1496" s="12">
        <f>IF(C1496="","",IFERROR(INDEX('연차관리대장'!$C$5:$C$204,MATCH(C1496,'연차관리대장'!$A$5:$A$204,0)),""))</f>
        <v/>
      </c>
      <c r="F1496" s="12" t="n"/>
      <c r="G1496" s="12" t="n"/>
      <c r="H1496" s="12">
        <f>IF(F1496="","",IF(OR(F1496="오전 반차",F1496="오후 반차"),0.5,IF(F1496="연차",N(G1496),0)))</f>
        <v/>
      </c>
      <c r="I1496" s="7" t="n"/>
      <c r="J1496" s="12" t="n"/>
      <c r="K1496" s="12" t="n"/>
      <c r="L1496" s="14" t="n"/>
      <c r="M1496" s="12">
        <f>IF(AND(C1496="",F1496=""),"",IF(C1496="","사번 미기재",IF(ISNA(MATCH(C1496,'연차관리대장'!$A$5:$A$204,0)),"대장에 없는 사번",IF(A1496="","사용일 미기재",IF(AND(F1496="연차",G1496=""),"일수 미기재",IF(AND(G1496&lt;&gt;"",ISNUMBER(SEARCH("반차",F1496)),N(G1496)&lt;&gt;0.5),"반차는 0.5일",""))))))</f>
        <v/>
      </c>
    </row>
    <row r="1497">
      <c r="A1497" s="7" t="n"/>
      <c r="B1497" s="7" t="n"/>
      <c r="C1497" s="12" t="n"/>
      <c r="D1497" s="12">
        <f>IF(C1497="","",IFERROR(INDEX('연차관리대장'!$B$5:$B$204,MATCH(C1497,'연차관리대장'!$A$5:$A$204,0)),""))</f>
        <v/>
      </c>
      <c r="E1497" s="12">
        <f>IF(C1497="","",IFERROR(INDEX('연차관리대장'!$C$5:$C$204,MATCH(C1497,'연차관리대장'!$A$5:$A$204,0)),""))</f>
        <v/>
      </c>
      <c r="F1497" s="12" t="n"/>
      <c r="G1497" s="12" t="n"/>
      <c r="H1497" s="12">
        <f>IF(F1497="","",IF(OR(F1497="오전 반차",F1497="오후 반차"),0.5,IF(F1497="연차",N(G1497),0)))</f>
        <v/>
      </c>
      <c r="I1497" s="7" t="n"/>
      <c r="J1497" s="12" t="n"/>
      <c r="K1497" s="12" t="n"/>
      <c r="L1497" s="14" t="n"/>
      <c r="M1497" s="12">
        <f>IF(AND(C1497="",F1497=""),"",IF(C1497="","사번 미기재",IF(ISNA(MATCH(C1497,'연차관리대장'!$A$5:$A$204,0)),"대장에 없는 사번",IF(A1497="","사용일 미기재",IF(AND(F1497="연차",G1497=""),"일수 미기재",IF(AND(G1497&lt;&gt;"",ISNUMBER(SEARCH("반차",F1497)),N(G1497)&lt;&gt;0.5),"반차는 0.5일",""))))))</f>
        <v/>
      </c>
    </row>
    <row r="1498">
      <c r="A1498" s="7" t="n"/>
      <c r="B1498" s="7" t="n"/>
      <c r="C1498" s="12" t="n"/>
      <c r="D1498" s="12">
        <f>IF(C1498="","",IFERROR(INDEX('연차관리대장'!$B$5:$B$204,MATCH(C1498,'연차관리대장'!$A$5:$A$204,0)),""))</f>
        <v/>
      </c>
      <c r="E1498" s="12">
        <f>IF(C1498="","",IFERROR(INDEX('연차관리대장'!$C$5:$C$204,MATCH(C1498,'연차관리대장'!$A$5:$A$204,0)),""))</f>
        <v/>
      </c>
      <c r="F1498" s="12" t="n"/>
      <c r="G1498" s="12" t="n"/>
      <c r="H1498" s="12">
        <f>IF(F1498="","",IF(OR(F1498="오전 반차",F1498="오후 반차"),0.5,IF(F1498="연차",N(G1498),0)))</f>
        <v/>
      </c>
      <c r="I1498" s="7" t="n"/>
      <c r="J1498" s="12" t="n"/>
      <c r="K1498" s="12" t="n"/>
      <c r="L1498" s="14" t="n"/>
      <c r="M1498" s="12">
        <f>IF(AND(C1498="",F1498=""),"",IF(C1498="","사번 미기재",IF(ISNA(MATCH(C1498,'연차관리대장'!$A$5:$A$204,0)),"대장에 없는 사번",IF(A1498="","사용일 미기재",IF(AND(F1498="연차",G1498=""),"일수 미기재",IF(AND(G1498&lt;&gt;"",ISNUMBER(SEARCH("반차",F1498)),N(G1498)&lt;&gt;0.5),"반차는 0.5일",""))))))</f>
        <v/>
      </c>
    </row>
    <row r="1499">
      <c r="A1499" s="7" t="n"/>
      <c r="B1499" s="7" t="n"/>
      <c r="C1499" s="12" t="n"/>
      <c r="D1499" s="12">
        <f>IF(C1499="","",IFERROR(INDEX('연차관리대장'!$B$5:$B$204,MATCH(C1499,'연차관리대장'!$A$5:$A$204,0)),""))</f>
        <v/>
      </c>
      <c r="E1499" s="12">
        <f>IF(C1499="","",IFERROR(INDEX('연차관리대장'!$C$5:$C$204,MATCH(C1499,'연차관리대장'!$A$5:$A$204,0)),""))</f>
        <v/>
      </c>
      <c r="F1499" s="12" t="n"/>
      <c r="G1499" s="12" t="n"/>
      <c r="H1499" s="12">
        <f>IF(F1499="","",IF(OR(F1499="오전 반차",F1499="오후 반차"),0.5,IF(F1499="연차",N(G1499),0)))</f>
        <v/>
      </c>
      <c r="I1499" s="7" t="n"/>
      <c r="J1499" s="12" t="n"/>
      <c r="K1499" s="12" t="n"/>
      <c r="L1499" s="14" t="n"/>
      <c r="M1499" s="12">
        <f>IF(AND(C1499="",F1499=""),"",IF(C1499="","사번 미기재",IF(ISNA(MATCH(C1499,'연차관리대장'!$A$5:$A$204,0)),"대장에 없는 사번",IF(A1499="","사용일 미기재",IF(AND(F1499="연차",G1499=""),"일수 미기재",IF(AND(G1499&lt;&gt;"",ISNUMBER(SEARCH("반차",F1499)),N(G1499)&lt;&gt;0.5),"반차는 0.5일",""))))))</f>
        <v/>
      </c>
    </row>
    <row r="1500">
      <c r="A1500" s="7" t="n"/>
      <c r="B1500" s="7" t="n"/>
      <c r="C1500" s="12" t="n"/>
      <c r="D1500" s="12">
        <f>IF(C1500="","",IFERROR(INDEX('연차관리대장'!$B$5:$B$204,MATCH(C1500,'연차관리대장'!$A$5:$A$204,0)),""))</f>
        <v/>
      </c>
      <c r="E1500" s="12">
        <f>IF(C1500="","",IFERROR(INDEX('연차관리대장'!$C$5:$C$204,MATCH(C1500,'연차관리대장'!$A$5:$A$204,0)),""))</f>
        <v/>
      </c>
      <c r="F1500" s="12" t="n"/>
      <c r="G1500" s="12" t="n"/>
      <c r="H1500" s="12">
        <f>IF(F1500="","",IF(OR(F1500="오전 반차",F1500="오후 반차"),0.5,IF(F1500="연차",N(G1500),0)))</f>
        <v/>
      </c>
      <c r="I1500" s="7" t="n"/>
      <c r="J1500" s="12" t="n"/>
      <c r="K1500" s="12" t="n"/>
      <c r="L1500" s="14" t="n"/>
      <c r="M1500" s="12">
        <f>IF(AND(C1500="",F1500=""),"",IF(C1500="","사번 미기재",IF(ISNA(MATCH(C1500,'연차관리대장'!$A$5:$A$204,0)),"대장에 없는 사번",IF(A1500="","사용일 미기재",IF(AND(F1500="연차",G1500=""),"일수 미기재",IF(AND(G1500&lt;&gt;"",ISNUMBER(SEARCH("반차",F1500)),N(G1500)&lt;&gt;0.5),"반차는 0.5일",""))))))</f>
        <v/>
      </c>
    </row>
    <row r="1501">
      <c r="A1501" s="7" t="n"/>
      <c r="B1501" s="7" t="n"/>
      <c r="C1501" s="12" t="n"/>
      <c r="D1501" s="12">
        <f>IF(C1501="","",IFERROR(INDEX('연차관리대장'!$B$5:$B$204,MATCH(C1501,'연차관리대장'!$A$5:$A$204,0)),""))</f>
        <v/>
      </c>
      <c r="E1501" s="12">
        <f>IF(C1501="","",IFERROR(INDEX('연차관리대장'!$C$5:$C$204,MATCH(C1501,'연차관리대장'!$A$5:$A$204,0)),""))</f>
        <v/>
      </c>
      <c r="F1501" s="12" t="n"/>
      <c r="G1501" s="12" t="n"/>
      <c r="H1501" s="12">
        <f>IF(F1501="","",IF(OR(F1501="오전 반차",F1501="오후 반차"),0.5,IF(F1501="연차",N(G1501),0)))</f>
        <v/>
      </c>
      <c r="I1501" s="7" t="n"/>
      <c r="J1501" s="12" t="n"/>
      <c r="K1501" s="12" t="n"/>
      <c r="L1501" s="14" t="n"/>
      <c r="M1501" s="12">
        <f>IF(AND(C1501="",F1501=""),"",IF(C1501="","사번 미기재",IF(ISNA(MATCH(C1501,'연차관리대장'!$A$5:$A$204,0)),"대장에 없는 사번",IF(A1501="","사용일 미기재",IF(AND(F1501="연차",G1501=""),"일수 미기재",IF(AND(G1501&lt;&gt;"",ISNUMBER(SEARCH("반차",F1501)),N(G1501)&lt;&gt;0.5),"반차는 0.5일",""))))))</f>
        <v/>
      </c>
    </row>
    <row r="1502">
      <c r="A1502" s="7" t="n"/>
      <c r="B1502" s="7" t="n"/>
      <c r="C1502" s="12" t="n"/>
      <c r="D1502" s="12">
        <f>IF(C1502="","",IFERROR(INDEX('연차관리대장'!$B$5:$B$204,MATCH(C1502,'연차관리대장'!$A$5:$A$204,0)),""))</f>
        <v/>
      </c>
      <c r="E1502" s="12">
        <f>IF(C1502="","",IFERROR(INDEX('연차관리대장'!$C$5:$C$204,MATCH(C1502,'연차관리대장'!$A$5:$A$204,0)),""))</f>
        <v/>
      </c>
      <c r="F1502" s="12" t="n"/>
      <c r="G1502" s="12" t="n"/>
      <c r="H1502" s="12">
        <f>IF(F1502="","",IF(OR(F1502="오전 반차",F1502="오후 반차"),0.5,IF(F1502="연차",N(G1502),0)))</f>
        <v/>
      </c>
      <c r="I1502" s="7" t="n"/>
      <c r="J1502" s="12" t="n"/>
      <c r="K1502" s="12" t="n"/>
      <c r="L1502" s="14" t="n"/>
      <c r="M1502" s="12">
        <f>IF(AND(C1502="",F1502=""),"",IF(C1502="","사번 미기재",IF(ISNA(MATCH(C1502,'연차관리대장'!$A$5:$A$204,0)),"대장에 없는 사번",IF(A1502="","사용일 미기재",IF(AND(F1502="연차",G1502=""),"일수 미기재",IF(AND(G1502&lt;&gt;"",ISNUMBER(SEARCH("반차",F1502)),N(G1502)&lt;&gt;0.5),"반차는 0.5일",""))))))</f>
        <v/>
      </c>
    </row>
    <row r="1503">
      <c r="A1503" s="7" t="n"/>
      <c r="B1503" s="7" t="n"/>
      <c r="C1503" s="12" t="n"/>
      <c r="D1503" s="12">
        <f>IF(C1503="","",IFERROR(INDEX('연차관리대장'!$B$5:$B$204,MATCH(C1503,'연차관리대장'!$A$5:$A$204,0)),""))</f>
        <v/>
      </c>
      <c r="E1503" s="12">
        <f>IF(C1503="","",IFERROR(INDEX('연차관리대장'!$C$5:$C$204,MATCH(C1503,'연차관리대장'!$A$5:$A$204,0)),""))</f>
        <v/>
      </c>
      <c r="F1503" s="12" t="n"/>
      <c r="G1503" s="12" t="n"/>
      <c r="H1503" s="12">
        <f>IF(F1503="","",IF(OR(F1503="오전 반차",F1503="오후 반차"),0.5,IF(F1503="연차",N(G1503),0)))</f>
        <v/>
      </c>
      <c r="I1503" s="7" t="n"/>
      <c r="J1503" s="12" t="n"/>
      <c r="K1503" s="12" t="n"/>
      <c r="L1503" s="14" t="n"/>
      <c r="M1503" s="12">
        <f>IF(AND(C1503="",F1503=""),"",IF(C1503="","사번 미기재",IF(ISNA(MATCH(C1503,'연차관리대장'!$A$5:$A$204,0)),"대장에 없는 사번",IF(A1503="","사용일 미기재",IF(AND(F1503="연차",G1503=""),"일수 미기재",IF(AND(G1503&lt;&gt;"",ISNUMBER(SEARCH("반차",F1503)),N(G1503)&lt;&gt;0.5),"반차는 0.5일",""))))))</f>
        <v/>
      </c>
    </row>
  </sheetData>
  <autoFilter ref="A3:M1503"/>
  <mergeCells count="2">
    <mergeCell ref="G1:M1"/>
    <mergeCell ref="A1:F1"/>
  </mergeCells>
  <conditionalFormatting sqref="M4:M1503">
    <cfRule type="expression" priority="1" dxfId="1">
      <formula>$M4&lt;&gt;""</formula>
    </cfRule>
  </conditionalFormatting>
  <dataValidations count="2">
    <dataValidation sqref="F4:F1503" showDropDown="0" showInputMessage="0" showErrorMessage="1" allowBlank="1" type="list">
      <formula1>"연차,오전 반차,오후 반차,그 밖의 휴가"</formula1>
    </dataValidation>
    <dataValidation sqref="K4:K1503" showDropDown="0" showInputMessage="0" showErrorMessage="0" allowBlank="1" type="list">
      <formula1>"종이,메일,메신저,기타"</formula1>
    </dataValidation>
  </dataValidations>
  <pageMargins left="0.4" right="0.4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B2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4" customWidth="1" min="2" max="2"/>
  </cols>
  <sheetData>
    <row r="2" ht="24" customHeight="1">
      <c r="B2" s="17" t="inlineStr">
        <is>
          <t>연차관리대장 엑셀 양식 사용법</t>
        </is>
      </c>
    </row>
    <row r="3" ht="10" customHeight="1">
      <c r="B3" s="18" t="n"/>
    </row>
    <row r="4" ht="40" customHeight="1">
      <c r="B4" s="19" t="inlineStr">
        <is>
          <t>1. '연차관리대장' 위쪽에 대상 기간(B2·D2)을 적습니다. 회계연도(1~12월) 기준이면 2026-01-01 ~ 2026-12-31입니다.</t>
        </is>
      </c>
    </row>
    <row r="5" ht="40" customHeight="1">
      <c r="B5" s="19" t="inlineStr">
        <is>
          <t>2. 직원마다 한 줄: 사번·성명·부서·입사일과 발생 연차를 적습니다. 발생 연차는 회사 기준(입사일·회계연도)대로 직접 적고, 넘어온 일수가 있으면 '조정·이월'에 적습니다.</t>
        </is>
      </c>
    </row>
    <row r="6" ht="24" customHeight="1">
      <c r="B6" s="19" t="inlineStr">
        <is>
          <t>3. 휴가신청서를 받을 때마다 '연차 사용 기록'에 한 줄씩 적습니다. 사번을 적으면 성명·부서가 자동으로 채워집니다.</t>
        </is>
      </c>
    </row>
    <row r="7" ht="40" customHeight="1">
      <c r="B7" s="19" t="inlineStr">
        <is>
          <t>4. 휴가 종류는 목록에서 고릅니다. 오전·오후 반차는 자동으로 0.5일이 차감되고, '그 밖의 휴가'(경조휴가 등)는 연차에서 빼지 않습니다.</t>
        </is>
      </c>
    </row>
    <row r="8" ht="24" customHeight="1">
      <c r="B8" s="19" t="inlineStr">
        <is>
          <t>5. 대장의 사용 합계·잔여·사용률과 월별 사용 일수가 자동으로 바뀝니다. 잔여가 음수면 빨간색으로 표시됩니다.</t>
        </is>
      </c>
    </row>
    <row r="9" ht="24" customHeight="1">
      <c r="B9" s="19" t="inlineStr">
        <is>
          <t>6. 사용촉진 통보서를 냈다면 1차 통보일과 2차 지정 통보일을 적고, 통보서 사본은 따로 보관합니다.</t>
        </is>
      </c>
    </row>
    <row r="10" ht="24" customHeight="1">
      <c r="B10" s="19" t="inlineStr">
        <is>
          <t>7. 대상 기간이 끝나면 잔여 일수가 '미사용 일수'로 표시됩니다. 수당 지급 여부는 노무사 확인 뒤 고릅니다.</t>
        </is>
      </c>
    </row>
    <row r="11" ht="10" customHeight="1">
      <c r="B11" s="18" t="n"/>
    </row>
    <row r="12" ht="40" customHeight="1">
      <c r="B12" s="20" t="inlineStr">
        <is>
          <t>연차휴가는 1년간 행사하지 않으면 소멸합니다(근로기준법 제60조⑦). 사용촉진 요건 충족 여부와 연차수당 계산은 이 양식이 판단하지 않으니 노무사와 확인하세요.</t>
        </is>
      </c>
    </row>
    <row r="13" ht="24" customHeight="1">
      <c r="B13" s="20" t="inlineStr">
        <is>
          <t>휴가에 관한 서류는 3년간 보존합니다(근로기준법 제42조, 시행령 제22조①6). 시트에 옮겼어도 신청서 원본은 보관하세요.</t>
        </is>
      </c>
    </row>
    <row r="14" ht="24" customHeight="1">
      <c r="B14" s="20" t="inlineStr">
        <is>
          <t>사번은 대장과 기록에서 같은 형식(숫자 또는 글자)으로 적어야 연결됩니다. '대장에 없는 사번'이 뜨면 형식을 확인하세요.</t>
        </is>
      </c>
    </row>
    <row r="15" ht="10" customHeight="1">
      <c r="B15" s="18" t="n"/>
    </row>
    <row r="16" ht="24" customHeight="1">
      <c r="B16" s="21" t="inlineStr">
        <is>
          <t>종이·메일 휴가신청서를 매번 옮겨 적고 있다면</t>
        </is>
      </c>
    </row>
    <row r="17" ht="40" customHeight="1">
      <c r="B17" s="19" t="inlineStr">
        <is>
          <t>AiutoForm은 휴가신청서 사진·스캔과 Gmail·Google Workspace 메일 첨부를 AI가 읽어 휴가 사용 시트에 한 줄씩 쌓습니다. 처음 한 번 열을 승인하면 다음부터는 묻지 않습니다.</t>
        </is>
      </c>
    </row>
    <row r="18" ht="24" customHeight="1">
      <c r="B18" s="22" t="inlineStr">
        <is>
          <t>연차관리대장 가이드: https://aiutoform.co.kr/guide/annual-leave-ledger</t>
        </is>
      </c>
    </row>
    <row r="19" ht="24" customHeight="1">
      <c r="B19" s="22" t="inlineStr">
        <is>
          <t>가입 없이 데모로 확인: https://aiutoform.co.kr/demo</t>
        </is>
      </c>
    </row>
    <row r="20" ht="10" customHeight="1">
      <c r="B20" s="18" t="n"/>
    </row>
    <row r="21" ht="40" customHeight="1">
      <c r="B21" s="20" t="inlineStr">
        <is>
          <t>AiutoForm은 서류를 시트에 기록할 뿐 신고·세액 계산·적격 여부 판단을 하지 않습니다. 이 양식의 '확인 필요' 표시도 판단이 아니라 다시 볼 곳을 알려 주는 표시입니다.</t>
        </is>
      </c>
    </row>
    <row r="22" ht="24" customHeight="1">
      <c r="B22" s="20" t="inlineStr">
        <is>
          <t>종이 원본은 법정 기간 동안 그대로 보관하세요. 이 파일은 찾기·집계·대조용입니다.</t>
        </is>
      </c>
    </row>
  </sheetData>
  <hyperlinks>
    <hyperlink xmlns:r="http://schemas.openxmlformats.org/officeDocument/2006/relationships" ref="B18" r:id="rId1"/>
    <hyperlink xmlns:r="http://schemas.openxmlformats.org/officeDocument/2006/relationships" ref="B19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AiutoForm (aiutoform.co.kr)</dc:creator>
  <dc:title>연차관리대장 엑셀 양식</dc:title>
  <dcterms:created xsi:type="dcterms:W3CDTF">2026-10-12T08:01:56Z</dcterms:created>
  <dcterms:modified xsi:type="dcterms:W3CDTF">2026-10-12T08:02:06Z</dcterms:modified>
</cp:coreProperties>
</file>